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ec_snb_glv\Desktop\ШКОЛЫ2024-25\"/>
    </mc:Choice>
  </mc:AlternateContent>
  <xr:revisionPtr revIDLastSave="0" documentId="13_ncr:1_{4551F1FB-A720-4CCC-8DCA-1693E9DC15DF}" xr6:coauthVersionLast="47" xr6:coauthVersionMax="47" xr10:uidLastSave="{00000000-0000-0000-0000-000000000000}"/>
  <bookViews>
    <workbookView xWindow="-108" yWindow="-108" windowWidth="23256" windowHeight="12576" activeTab="9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7" l="1"/>
  <c r="E29" i="3"/>
  <c r="F29" i="3"/>
  <c r="G29" i="3"/>
  <c r="H29" i="3"/>
  <c r="H15" i="10"/>
  <c r="G15" i="10"/>
  <c r="F15" i="10"/>
  <c r="E15" i="10"/>
  <c r="D15" i="10"/>
  <c r="D29" i="10" s="1"/>
  <c r="E30" i="9"/>
  <c r="F30" i="9"/>
  <c r="G30" i="9"/>
  <c r="H30" i="9"/>
  <c r="H16" i="9"/>
  <c r="G16" i="9"/>
  <c r="F16" i="9"/>
  <c r="E16" i="9"/>
  <c r="D16" i="9"/>
  <c r="D30" i="9" s="1"/>
  <c r="H15" i="8"/>
  <c r="G15" i="8"/>
  <c r="F15" i="8"/>
  <c r="E15" i="8"/>
  <c r="D15" i="8"/>
  <c r="H15" i="7"/>
  <c r="G15" i="7"/>
  <c r="F15" i="7"/>
  <c r="E15" i="7"/>
  <c r="D15" i="7"/>
  <c r="G29" i="6"/>
  <c r="H29" i="6"/>
  <c r="H15" i="6"/>
  <c r="G15" i="6"/>
  <c r="F15" i="6"/>
  <c r="E15" i="6"/>
  <c r="D15" i="6"/>
  <c r="H15" i="5"/>
  <c r="G15" i="5"/>
  <c r="F15" i="5"/>
  <c r="E15" i="5"/>
  <c r="D15" i="5"/>
  <c r="H15" i="4"/>
  <c r="G15" i="4"/>
  <c r="F15" i="4"/>
  <c r="E15" i="4"/>
  <c r="D15" i="4"/>
  <c r="H15" i="3"/>
  <c r="G15" i="3"/>
  <c r="F15" i="3"/>
  <c r="E15" i="3"/>
  <c r="D15" i="3"/>
  <c r="H14" i="2"/>
  <c r="G14" i="2"/>
  <c r="F14" i="2"/>
  <c r="E14" i="2"/>
  <c r="D14" i="2"/>
  <c r="F15" i="1"/>
  <c r="G15" i="1"/>
  <c r="H15" i="1"/>
  <c r="E15" i="1"/>
  <c r="D15" i="1"/>
  <c r="H28" i="7"/>
  <c r="G23" i="7"/>
  <c r="F23" i="7"/>
  <c r="E23" i="7"/>
  <c r="D28" i="7"/>
  <c r="H23" i="7"/>
  <c r="D28" i="1"/>
  <c r="D29" i="1" s="1"/>
  <c r="D29" i="8"/>
  <c r="F27" i="7"/>
  <c r="G27" i="7"/>
  <c r="H27" i="7"/>
  <c r="E27" i="7"/>
  <c r="D12" i="6"/>
  <c r="D24" i="6"/>
  <c r="D29" i="5"/>
  <c r="D29" i="4"/>
  <c r="F28" i="4"/>
  <c r="G28" i="4"/>
  <c r="H28" i="4"/>
  <c r="E28" i="4"/>
  <c r="D29" i="3"/>
  <c r="D28" i="2"/>
  <c r="F28" i="1"/>
  <c r="G28" i="1"/>
  <c r="H28" i="1"/>
  <c r="E28" i="1"/>
  <c r="D29" i="6" l="1"/>
  <c r="E28" i="7"/>
  <c r="H12" i="7"/>
  <c r="G12" i="7"/>
  <c r="F12" i="7"/>
  <c r="E12" i="7"/>
  <c r="F28" i="7" l="1"/>
  <c r="G28" i="7"/>
  <c r="H28" i="3"/>
  <c r="G28" i="3"/>
  <c r="F28" i="3"/>
  <c r="E28" i="3"/>
  <c r="H24" i="3"/>
  <c r="G24" i="3"/>
  <c r="F24" i="3"/>
  <c r="E24" i="3"/>
  <c r="H12" i="3"/>
  <c r="G12" i="3"/>
  <c r="F12" i="3"/>
  <c r="E12" i="3"/>
  <c r="H27" i="2"/>
  <c r="G27" i="2"/>
  <c r="F27" i="2"/>
  <c r="E27" i="2"/>
  <c r="H23" i="2"/>
  <c r="G23" i="2"/>
  <c r="F23" i="2"/>
  <c r="E23" i="2"/>
  <c r="H11" i="2"/>
  <c r="G11" i="2"/>
  <c r="F11" i="2"/>
  <c r="E11" i="2"/>
  <c r="H28" i="10"/>
  <c r="H29" i="10" s="1"/>
  <c r="G28" i="10"/>
  <c r="F28" i="10"/>
  <c r="E28" i="10"/>
  <c r="H24" i="10"/>
  <c r="G24" i="10"/>
  <c r="F24" i="10"/>
  <c r="E24" i="10"/>
  <c r="H12" i="10"/>
  <c r="G12" i="10"/>
  <c r="F12" i="10"/>
  <c r="E12" i="10"/>
  <c r="H29" i="9"/>
  <c r="G29" i="9"/>
  <c r="F29" i="9"/>
  <c r="E29" i="9"/>
  <c r="H25" i="9"/>
  <c r="G25" i="9"/>
  <c r="F25" i="9"/>
  <c r="E25" i="9"/>
  <c r="H13" i="9"/>
  <c r="G13" i="9"/>
  <c r="F13" i="9"/>
  <c r="E13" i="9"/>
  <c r="H28" i="8"/>
  <c r="G28" i="8"/>
  <c r="F28" i="8"/>
  <c r="E28" i="8"/>
  <c r="H24" i="8"/>
  <c r="G24" i="8"/>
  <c r="F24" i="8"/>
  <c r="E24" i="8"/>
  <c r="H12" i="8"/>
  <c r="G12" i="8"/>
  <c r="F12" i="8"/>
  <c r="E12" i="8"/>
  <c r="H28" i="6"/>
  <c r="G28" i="6"/>
  <c r="F28" i="6"/>
  <c r="E28" i="6"/>
  <c r="H24" i="6"/>
  <c r="G24" i="6"/>
  <c r="F24" i="6"/>
  <c r="E24" i="6"/>
  <c r="H12" i="6"/>
  <c r="G12" i="6"/>
  <c r="F12" i="6"/>
  <c r="E12" i="6"/>
  <c r="H28" i="5"/>
  <c r="G28" i="5"/>
  <c r="F28" i="5"/>
  <c r="E28" i="5"/>
  <c r="H24" i="5"/>
  <c r="G24" i="5"/>
  <c r="F24" i="5"/>
  <c r="E24" i="5"/>
  <c r="H12" i="5"/>
  <c r="G12" i="5"/>
  <c r="F12" i="5"/>
  <c r="E12" i="5"/>
  <c r="H24" i="4"/>
  <c r="G24" i="4"/>
  <c r="F24" i="4"/>
  <c r="E24" i="4"/>
  <c r="H12" i="4"/>
  <c r="H29" i="4" s="1"/>
  <c r="G12" i="4"/>
  <c r="G29" i="4" s="1"/>
  <c r="F12" i="4"/>
  <c r="F29" i="4" s="1"/>
  <c r="E12" i="4"/>
  <c r="E29" i="4" s="1"/>
  <c r="H24" i="1"/>
  <c r="G24" i="1"/>
  <c r="F24" i="1"/>
  <c r="E24" i="1"/>
  <c r="H12" i="1"/>
  <c r="G12" i="1"/>
  <c r="F12" i="1"/>
  <c r="E12" i="1"/>
  <c r="E29" i="1" l="1"/>
  <c r="E29" i="10"/>
  <c r="F29" i="10"/>
  <c r="G29" i="10"/>
  <c r="E29" i="8"/>
  <c r="F29" i="8"/>
  <c r="G29" i="8"/>
  <c r="H29" i="8"/>
  <c r="E29" i="6"/>
  <c r="F29" i="6"/>
  <c r="H29" i="5"/>
  <c r="E29" i="5"/>
  <c r="F29" i="5"/>
  <c r="G29" i="5"/>
  <c r="F29" i="1"/>
  <c r="G29" i="1"/>
  <c r="H29" i="1"/>
  <c r="G28" i="2"/>
  <c r="E28" i="2"/>
  <c r="F28" i="2"/>
  <c r="H28" i="2"/>
</calcChain>
</file>

<file path=xl/sharedStrings.xml><?xml version="1.0" encoding="utf-8"?>
<sst xmlns="http://schemas.openxmlformats.org/spreadsheetml/2006/main" count="533" uniqueCount="116">
  <si>
    <t>Номер рецептуры или технологической карты</t>
  </si>
  <si>
    <t xml:space="preserve">Наименование блюда </t>
  </si>
  <si>
    <t>Масса порции (г)</t>
  </si>
  <si>
    <t>Пищевые вещества</t>
  </si>
  <si>
    <t>Энергетическая ценность, Ккал</t>
  </si>
  <si>
    <t>Ед изм</t>
  </si>
  <si>
    <t>Белки</t>
  </si>
  <si>
    <t>Жиры</t>
  </si>
  <si>
    <t>Углеводы</t>
  </si>
  <si>
    <t>Завтрак</t>
  </si>
  <si>
    <t>Каша манная молочная</t>
  </si>
  <si>
    <t>г</t>
  </si>
  <si>
    <t>Омлет натуральный</t>
  </si>
  <si>
    <t>Какао с молоком</t>
  </si>
  <si>
    <t>Батон йодированный</t>
  </si>
  <si>
    <t>Итого завтрак:</t>
  </si>
  <si>
    <t>Обед</t>
  </si>
  <si>
    <t>Салат из свежих помидоров с маслом растительным</t>
  </si>
  <si>
    <t>95/433/366</t>
  </si>
  <si>
    <t>Борщ с капустой, картофелем с птицей и зеленью и сметаной</t>
  </si>
  <si>
    <t>250/10/2/10</t>
  </si>
  <si>
    <t>Жаркое по-домашнему</t>
  </si>
  <si>
    <t>Компот из сухофруктов с витамином С</t>
  </si>
  <si>
    <t>Хлеб ржано-пшеничный</t>
  </si>
  <si>
    <t>Итого обед:</t>
  </si>
  <si>
    <t>Полдник</t>
  </si>
  <si>
    <t xml:space="preserve">Сок фруктовый </t>
  </si>
  <si>
    <t>Итого полдник:</t>
  </si>
  <si>
    <t>Итого за день:</t>
  </si>
  <si>
    <t>Каша "Дружба"</t>
  </si>
  <si>
    <t>Пудинг из творога со сгущеным молоком</t>
  </si>
  <si>
    <t>100/10</t>
  </si>
  <si>
    <t>Кофейный напиток с молоком</t>
  </si>
  <si>
    <t>Салат из свежих помидоров и огурцов и маслом растительным</t>
  </si>
  <si>
    <t>80</t>
  </si>
  <si>
    <t>120</t>
  </si>
  <si>
    <t>Суп картофельный с рыбой</t>
  </si>
  <si>
    <t>90</t>
  </si>
  <si>
    <t>Каша из крупы "Геркулес" вязкая с маслом сливочным</t>
  </si>
  <si>
    <t>Салат из свеклы с черносливом с маслом растительным</t>
  </si>
  <si>
    <t>114/366</t>
  </si>
  <si>
    <t>Суп гороховый с картофелем и птицей</t>
  </si>
  <si>
    <t>250/10</t>
  </si>
  <si>
    <t>359, 408</t>
  </si>
  <si>
    <t>Печень, тушенная в соусе сметанном</t>
  </si>
  <si>
    <t>Пюре картофельное</t>
  </si>
  <si>
    <t>200</t>
  </si>
  <si>
    <t>Каша пшенная молочная</t>
  </si>
  <si>
    <t>Омлет натуральный с зеленым горошком</t>
  </si>
  <si>
    <t>100/30</t>
  </si>
  <si>
    <t>130/366</t>
  </si>
  <si>
    <t>Суп  с макаронными изделиями, картофелем с птицей</t>
  </si>
  <si>
    <t xml:space="preserve">Рыба, тушеная в томате с овощами </t>
  </si>
  <si>
    <t>Рис отварной</t>
  </si>
  <si>
    <t>Каша молочная рисовая молочная</t>
  </si>
  <si>
    <t>Бутерброд с маслом сливочным</t>
  </si>
  <si>
    <t>30/20</t>
  </si>
  <si>
    <t>Салат из редиса с маслом растительным</t>
  </si>
  <si>
    <t>Компот из  свежих яблок с витамином С</t>
  </si>
  <si>
    <t>Яйцо вареное</t>
  </si>
  <si>
    <t>Чай с сахаром</t>
  </si>
  <si>
    <t>Салат из огурцов с зеленью и маслом растительным</t>
  </si>
  <si>
    <t>100/366/433</t>
  </si>
  <si>
    <t>Рассольник ленинградский с птицей и сметаной</t>
  </si>
  <si>
    <t>250/10/10</t>
  </si>
  <si>
    <t>327</t>
  </si>
  <si>
    <t>Гуляш мясной</t>
  </si>
  <si>
    <t>256</t>
  </si>
  <si>
    <t>Макароны отварные</t>
  </si>
  <si>
    <t>Напиток из шиповника</t>
  </si>
  <si>
    <t>Сельдь с луком</t>
  </si>
  <si>
    <t>50/30</t>
  </si>
  <si>
    <t>104/366/433</t>
  </si>
  <si>
    <t>Щи из свежей капусты с картофелем и птицей и сметаной</t>
  </si>
  <si>
    <t>Котлета "Школьная"</t>
  </si>
  <si>
    <t>Макаронные изделия отварные  с сыром</t>
  </si>
  <si>
    <t>Салат из капусты белокачанной и зеленью с маслом растительным</t>
  </si>
  <si>
    <t xml:space="preserve">Котлета рыбная </t>
  </si>
  <si>
    <t>Каша гречневая вязкая</t>
  </si>
  <si>
    <t>Чай с лимоном</t>
  </si>
  <si>
    <t>Макаронные изделия отварные</t>
  </si>
  <si>
    <t>7 день (вторник)</t>
  </si>
  <si>
    <t>Салат из капусты белокочаной с огурцом с маслом растительным</t>
  </si>
  <si>
    <t>Примерное меню  для детей в лагерях c дневным пребыванием</t>
  </si>
  <si>
    <t>1 день (понедельник)</t>
  </si>
  <si>
    <t>2 день (вторник)</t>
  </si>
  <si>
    <t>3 день (среда)</t>
  </si>
  <si>
    <t>4 день (четверг)</t>
  </si>
  <si>
    <t>5 день (пятница)</t>
  </si>
  <si>
    <t>6 день (понедельник)</t>
  </si>
  <si>
    <t>8день (среда)</t>
  </si>
  <si>
    <t>9 день (четверг)</t>
  </si>
  <si>
    <t>10 день (пятница)</t>
  </si>
  <si>
    <t>30/15/5</t>
  </si>
  <si>
    <t>150</t>
  </si>
  <si>
    <t>Бутерброд с сыром и маслом сливочным</t>
  </si>
  <si>
    <t>279/471</t>
  </si>
  <si>
    <t>Запеканка  с творогом  со сгущеным молоком</t>
  </si>
  <si>
    <t>Завтрак 2</t>
  </si>
  <si>
    <t>Завтрак 1</t>
  </si>
  <si>
    <t>Итого завтрак 1:</t>
  </si>
  <si>
    <t>Итого завтрак 2 :</t>
  </si>
  <si>
    <t>Номертехнологической карты</t>
  </si>
  <si>
    <t>200/7</t>
  </si>
  <si>
    <t>30/20/5</t>
  </si>
  <si>
    <t>502</t>
  </si>
  <si>
    <t>Завтрак1</t>
  </si>
  <si>
    <t>Итого завтрак1:</t>
  </si>
  <si>
    <t>Кондитерское изделие</t>
  </si>
  <si>
    <t>910</t>
  </si>
  <si>
    <t>872</t>
  </si>
  <si>
    <t>Рагу овощное</t>
  </si>
  <si>
    <t>Котлеты "Пермские"</t>
  </si>
  <si>
    <t>Тефтели мясные с соусом</t>
  </si>
  <si>
    <t>Фрукт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</si>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</sst>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"/>
    <numFmt numFmtId="167" formatCode="#,##0.00&quot;р.&quot;"/>
    <numFmt numFmtId="168" formatCode="0.0;[Red]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4">
    <xf numFmtId="0" fontId="0" fillId="0" borderId="0" xfId="0"/>
    <xf numFmtId="0" fontId="1" fillId="0" borderId="0" xfId="0" applyFont="1" applyAlignment="1">
      <alignment vertical="top"/>
    </xf>
    <xf numFmtId="0" fontId="3" fillId="2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2" borderId="14" xfId="0" applyFont="1" applyFill="1" applyBorder="1" applyAlignment="1">
      <alignment horizont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vertical="top"/>
    </xf>
    <xf numFmtId="49" fontId="4" fillId="0" borderId="15" xfId="0" applyNumberFormat="1" applyFont="1" applyBorder="1" applyAlignment="1">
      <alignment horizontal="center" vertical="top"/>
    </xf>
    <xf numFmtId="0" fontId="4" fillId="0" borderId="15" xfId="0" applyFont="1" applyBorder="1" applyAlignment="1">
      <alignment vertical="top"/>
    </xf>
    <xf numFmtId="0" fontId="3" fillId="0" borderId="15" xfId="0" applyFont="1" applyBorder="1" applyAlignment="1">
      <alignment horizontal="center" vertical="top"/>
    </xf>
    <xf numFmtId="49" fontId="4" fillId="0" borderId="1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top" wrapText="1"/>
    </xf>
    <xf numFmtId="0" fontId="4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 vertical="top"/>
    </xf>
    <xf numFmtId="0" fontId="4" fillId="2" borderId="15" xfId="0" applyFont="1" applyFill="1" applyBorder="1" applyAlignment="1">
      <alignment horizontal="left" vertical="top"/>
    </xf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top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left" vertical="top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top"/>
    </xf>
    <xf numFmtId="0" fontId="3" fillId="0" borderId="29" xfId="0" applyFont="1" applyBorder="1" applyAlignment="1">
      <alignment horizontal="center" vertical="top"/>
    </xf>
    <xf numFmtId="0" fontId="4" fillId="0" borderId="29" xfId="0" applyFont="1" applyBorder="1" applyAlignment="1">
      <alignment vertical="top"/>
    </xf>
    <xf numFmtId="0" fontId="4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4" fillId="2" borderId="14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center" wrapText="1"/>
    </xf>
    <xf numFmtId="0" fontId="4" fillId="2" borderId="28" xfId="0" applyFont="1" applyFill="1" applyBorder="1"/>
    <xf numFmtId="0" fontId="4" fillId="0" borderId="29" xfId="0" applyFont="1" applyBorder="1" applyAlignment="1">
      <alignment horizontal="center" vertical="center" wrapText="1"/>
    </xf>
    <xf numFmtId="49" fontId="4" fillId="0" borderId="29" xfId="0" applyNumberFormat="1" applyFont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/>
    </xf>
    <xf numFmtId="0" fontId="4" fillId="0" borderId="16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 wrapText="1"/>
    </xf>
    <xf numFmtId="167" fontId="4" fillId="0" borderId="15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center" wrapText="1"/>
    </xf>
    <xf numFmtId="0" fontId="4" fillId="0" borderId="40" xfId="0" applyFont="1" applyBorder="1" applyAlignment="1">
      <alignment wrapText="1"/>
    </xf>
    <xf numFmtId="0" fontId="4" fillId="0" borderId="11" xfId="0" applyFont="1" applyBorder="1" applyAlignment="1">
      <alignment vertical="top"/>
    </xf>
    <xf numFmtId="0" fontId="4" fillId="0" borderId="11" xfId="0" applyFont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top"/>
    </xf>
    <xf numFmtId="0" fontId="4" fillId="2" borderId="15" xfId="0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top"/>
    </xf>
    <xf numFmtId="0" fontId="4" fillId="2" borderId="2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 wrapText="1"/>
    </xf>
    <xf numFmtId="1" fontId="4" fillId="2" borderId="15" xfId="0" applyNumberFormat="1" applyFont="1" applyFill="1" applyBorder="1" applyAlignment="1">
      <alignment horizontal="right" vertical="center" wrapText="1"/>
    </xf>
    <xf numFmtId="0" fontId="4" fillId="0" borderId="29" xfId="0" applyFont="1" applyBorder="1" applyAlignment="1">
      <alignment horizontal="center" vertical="top"/>
    </xf>
    <xf numFmtId="0" fontId="4" fillId="0" borderId="0" xfId="0" applyFont="1" applyAlignment="1">
      <alignment horizontal="center" wrapText="1"/>
    </xf>
    <xf numFmtId="49" fontId="4" fillId="0" borderId="15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top"/>
    </xf>
    <xf numFmtId="0" fontId="4" fillId="2" borderId="28" xfId="0" applyFont="1" applyFill="1" applyBorder="1" applyAlignment="1">
      <alignment horizontal="center" vertical="top"/>
    </xf>
    <xf numFmtId="0" fontId="3" fillId="2" borderId="29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top"/>
    </xf>
    <xf numFmtId="0" fontId="3" fillId="0" borderId="26" xfId="0" applyFont="1" applyBorder="1" applyAlignment="1">
      <alignment horizontal="center" vertical="top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top"/>
    </xf>
    <xf numFmtId="0" fontId="4" fillId="2" borderId="1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/>
    </xf>
    <xf numFmtId="0" fontId="3" fillId="0" borderId="36" xfId="0" applyFont="1" applyBorder="1" applyAlignment="1">
      <alignment horizontal="center" vertical="top"/>
    </xf>
    <xf numFmtId="0" fontId="4" fillId="0" borderId="36" xfId="0" applyFont="1" applyBorder="1" applyAlignment="1">
      <alignment horizontal="center" vertical="center" wrapText="1"/>
    </xf>
    <xf numFmtId="49" fontId="4" fillId="0" borderId="36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top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top"/>
    </xf>
    <xf numFmtId="0" fontId="4" fillId="2" borderId="15" xfId="0" applyFont="1" applyFill="1" applyBorder="1" applyAlignment="1">
      <alignment vertical="top"/>
    </xf>
    <xf numFmtId="0" fontId="3" fillId="0" borderId="36" xfId="0" applyFont="1" applyBorder="1" applyAlignment="1">
      <alignment vertical="top"/>
    </xf>
    <xf numFmtId="3" fontId="3" fillId="0" borderId="36" xfId="0" applyNumberFormat="1" applyFont="1" applyBorder="1" applyAlignment="1">
      <alignment horizontal="center" vertical="top"/>
    </xf>
    <xf numFmtId="165" fontId="3" fillId="0" borderId="36" xfId="0" applyNumberFormat="1" applyFont="1" applyBorder="1" applyAlignment="1">
      <alignment horizontal="center" vertical="top"/>
    </xf>
    <xf numFmtId="0" fontId="3" fillId="2" borderId="3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49" fontId="4" fillId="2" borderId="15" xfId="0" applyNumberFormat="1" applyFont="1" applyFill="1" applyBorder="1" applyAlignment="1">
      <alignment horizontal="center" wrapText="1"/>
    </xf>
    <xf numFmtId="0" fontId="4" fillId="0" borderId="29" xfId="0" applyFont="1" applyBorder="1" applyAlignment="1">
      <alignment horizontal="center"/>
    </xf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horizontal="center" vertical="top"/>
    </xf>
    <xf numFmtId="0" fontId="3" fillId="0" borderId="19" xfId="0" applyFont="1" applyBorder="1" applyAlignment="1">
      <alignment vertical="top"/>
    </xf>
    <xf numFmtId="165" fontId="3" fillId="0" borderId="27" xfId="0" applyNumberFormat="1" applyFont="1" applyBorder="1" applyAlignment="1">
      <alignment horizontal="center" vertical="top"/>
    </xf>
    <xf numFmtId="3" fontId="3" fillId="0" borderId="27" xfId="0" applyNumberFormat="1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2" borderId="33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/>
    </xf>
    <xf numFmtId="0" fontId="4" fillId="0" borderId="4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168" fontId="4" fillId="0" borderId="4" xfId="0" applyNumberFormat="1" applyFont="1" applyBorder="1" applyAlignment="1">
      <alignment horizontal="center" vertical="top"/>
    </xf>
    <xf numFmtId="168" fontId="4" fillId="0" borderId="13" xfId="0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top"/>
    </xf>
    <xf numFmtId="168" fontId="4" fillId="2" borderId="23" xfId="0" applyNumberFormat="1" applyFont="1" applyFill="1" applyBorder="1" applyAlignment="1">
      <alignment horizontal="center" vertical="top"/>
    </xf>
    <xf numFmtId="168" fontId="3" fillId="2" borderId="27" xfId="0" applyNumberFormat="1" applyFont="1" applyFill="1" applyBorder="1" applyAlignment="1">
      <alignment horizontal="center" vertical="top"/>
    </xf>
    <xf numFmtId="168" fontId="3" fillId="2" borderId="41" xfId="0" applyNumberFormat="1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/>
    </xf>
    <xf numFmtId="0" fontId="4" fillId="2" borderId="29" xfId="0" applyFont="1" applyFill="1" applyBorder="1" applyAlignment="1">
      <alignment horizontal="left" vertical="top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top"/>
    </xf>
    <xf numFmtId="0" fontId="4" fillId="0" borderId="31" xfId="0" applyFont="1" applyBorder="1" applyAlignment="1">
      <alignment horizontal="left" vertical="top"/>
    </xf>
    <xf numFmtId="0" fontId="3" fillId="0" borderId="45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3" fillId="2" borderId="29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top"/>
    </xf>
    <xf numFmtId="49" fontId="3" fillId="0" borderId="24" xfId="0" applyNumberFormat="1" applyFont="1" applyBorder="1" applyAlignment="1">
      <alignment horizontal="center" vertical="top"/>
    </xf>
    <xf numFmtId="49" fontId="3" fillId="0" borderId="41" xfId="0" applyNumberFormat="1" applyFont="1" applyBorder="1" applyAlignment="1">
      <alignment horizontal="center" vertical="top"/>
    </xf>
    <xf numFmtId="0" fontId="4" fillId="2" borderId="0" xfId="0" applyFont="1" applyFill="1" applyAlignment="1">
      <alignment vertical="top"/>
    </xf>
    <xf numFmtId="0" fontId="4" fillId="2" borderId="11" xfId="0" applyFont="1" applyFill="1" applyBorder="1" applyAlignment="1">
      <alignment vertical="top"/>
    </xf>
    <xf numFmtId="0" fontId="4" fillId="0" borderId="46" xfId="0" applyFont="1" applyBorder="1" applyAlignment="1">
      <alignment vertical="top"/>
    </xf>
    <xf numFmtId="0" fontId="4" fillId="0" borderId="46" xfId="0" applyFont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49" fontId="3" fillId="2" borderId="41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top"/>
    </xf>
    <xf numFmtId="165" fontId="4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2" fillId="0" borderId="3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top"/>
    </xf>
    <xf numFmtId="0" fontId="3" fillId="0" borderId="36" xfId="0" applyFont="1" applyBorder="1" applyAlignment="1">
      <alignment horizontal="center" vertical="top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/>
    </xf>
    <xf numFmtId="0" fontId="3" fillId="0" borderId="42" xfId="0" applyFont="1" applyBorder="1" applyAlignment="1">
      <alignment horizontal="center" vertical="top"/>
    </xf>
    <xf numFmtId="0" fontId="3" fillId="0" borderId="43" xfId="0" applyFont="1" applyBorder="1" applyAlignment="1">
      <alignment horizontal="center" vertical="top"/>
    </xf>
    <xf numFmtId="0" fontId="3" fillId="0" borderId="4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top"/>
    </xf>
    <xf numFmtId="0" fontId="3" fillId="0" borderId="3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168" fontId="4" fillId="0" borderId="36" xfId="0" applyNumberFormat="1" applyFont="1" applyBorder="1" applyAlignment="1">
      <alignment horizontal="center" vertical="top"/>
    </xf>
    <xf numFmtId="168" fontId="4" fillId="0" borderId="37" xfId="0" applyNumberFormat="1" applyFont="1" applyBorder="1" applyAlignment="1">
      <alignment horizontal="center" vertical="top"/>
    </xf>
    <xf numFmtId="168" fontId="4" fillId="2" borderId="29" xfId="0" applyNumberFormat="1" applyFont="1" applyFill="1" applyBorder="1" applyAlignment="1">
      <alignment horizontal="center" vertical="center"/>
    </xf>
    <xf numFmtId="168" fontId="4" fillId="2" borderId="30" xfId="0" applyNumberFormat="1" applyFont="1" applyFill="1" applyBorder="1" applyAlignment="1">
      <alignment horizontal="center" vertical="center"/>
    </xf>
    <xf numFmtId="168" fontId="4" fillId="0" borderId="15" xfId="0" applyNumberFormat="1" applyFont="1" applyBorder="1" applyAlignment="1">
      <alignment horizontal="center" vertical="top"/>
    </xf>
    <xf numFmtId="168" fontId="4" fillId="0" borderId="16" xfId="0" applyNumberFormat="1" applyFont="1" applyBorder="1" applyAlignment="1">
      <alignment horizontal="center" vertical="top"/>
    </xf>
    <xf numFmtId="168" fontId="4" fillId="0" borderId="11" xfId="0" applyNumberFormat="1" applyFont="1" applyBorder="1" applyAlignment="1">
      <alignment horizontal="center" vertical="top"/>
    </xf>
    <xf numFmtId="168" fontId="4" fillId="0" borderId="23" xfId="0" applyNumberFormat="1" applyFont="1" applyBorder="1" applyAlignment="1">
      <alignment horizontal="center" vertical="top"/>
    </xf>
    <xf numFmtId="168" fontId="3" fillId="2" borderId="36" xfId="0" applyNumberFormat="1" applyFont="1" applyFill="1" applyBorder="1" applyAlignment="1">
      <alignment horizontal="center" vertical="top"/>
    </xf>
    <xf numFmtId="168" fontId="3" fillId="2" borderId="37" xfId="0" applyNumberFormat="1" applyFont="1" applyFill="1" applyBorder="1" applyAlignment="1">
      <alignment horizontal="center" vertical="top"/>
    </xf>
    <xf numFmtId="168" fontId="3" fillId="0" borderId="36" xfId="0" applyNumberFormat="1" applyFont="1" applyBorder="1" applyAlignment="1">
      <alignment horizontal="center"/>
    </xf>
    <xf numFmtId="168" fontId="3" fillId="0" borderId="37" xfId="0" applyNumberFormat="1" applyFont="1" applyBorder="1" applyAlignment="1">
      <alignment horizontal="center"/>
    </xf>
    <xf numFmtId="168" fontId="4" fillId="0" borderId="29" xfId="0" applyNumberFormat="1" applyFont="1" applyBorder="1" applyAlignment="1">
      <alignment horizontal="center" vertical="center"/>
    </xf>
    <xf numFmtId="168" fontId="4" fillId="0" borderId="30" xfId="0" applyNumberFormat="1" applyFont="1" applyBorder="1" applyAlignment="1">
      <alignment horizontal="center" vertical="center"/>
    </xf>
    <xf numFmtId="168" fontId="4" fillId="2" borderId="15" xfId="0" applyNumberFormat="1" applyFont="1" applyFill="1" applyBorder="1" applyAlignment="1">
      <alignment horizontal="center" vertical="center" wrapText="1"/>
    </xf>
    <xf numFmtId="168" fontId="4" fillId="2" borderId="16" xfId="0" applyNumberFormat="1" applyFont="1" applyFill="1" applyBorder="1" applyAlignment="1">
      <alignment horizontal="center" vertical="center" wrapText="1"/>
    </xf>
    <xf numFmtId="168" fontId="4" fillId="0" borderId="15" xfId="0" applyNumberFormat="1" applyFont="1" applyBorder="1" applyAlignment="1">
      <alignment horizontal="center" vertical="center" wrapText="1"/>
    </xf>
    <xf numFmtId="168" fontId="4" fillId="0" borderId="16" xfId="0" applyNumberFormat="1" applyFont="1" applyBorder="1" applyAlignment="1">
      <alignment horizontal="center" vertical="center" wrapText="1"/>
    </xf>
    <xf numFmtId="168" fontId="4" fillId="2" borderId="15" xfId="0" applyNumberFormat="1" applyFont="1" applyFill="1" applyBorder="1" applyAlignment="1">
      <alignment horizontal="center" vertical="top"/>
    </xf>
    <xf numFmtId="168" fontId="4" fillId="2" borderId="16" xfId="0" applyNumberFormat="1" applyFont="1" applyFill="1" applyBorder="1" applyAlignment="1">
      <alignment horizontal="center" vertical="top"/>
    </xf>
    <xf numFmtId="168" fontId="4" fillId="0" borderId="15" xfId="0" applyNumberFormat="1" applyFont="1" applyBorder="1" applyAlignment="1">
      <alignment horizontal="center" vertical="center"/>
    </xf>
    <xf numFmtId="168" fontId="4" fillId="0" borderId="16" xfId="0" applyNumberFormat="1" applyFont="1" applyBorder="1" applyAlignment="1">
      <alignment horizontal="center" vertical="center"/>
    </xf>
    <xf numFmtId="168" fontId="3" fillId="0" borderId="36" xfId="0" applyNumberFormat="1" applyFont="1" applyBorder="1" applyAlignment="1">
      <alignment horizontal="center" vertical="top"/>
    </xf>
    <xf numFmtId="168" fontId="3" fillId="0" borderId="37" xfId="0" applyNumberFormat="1" applyFont="1" applyBorder="1" applyAlignment="1">
      <alignment horizontal="center" vertical="top"/>
    </xf>
    <xf numFmtId="168" fontId="4" fillId="2" borderId="29" xfId="0" applyNumberFormat="1" applyFont="1" applyFill="1" applyBorder="1" applyAlignment="1">
      <alignment horizontal="center" vertical="top"/>
    </xf>
    <xf numFmtId="168" fontId="4" fillId="2" borderId="30" xfId="0" applyNumberFormat="1" applyFont="1" applyFill="1" applyBorder="1" applyAlignment="1">
      <alignment horizontal="center" vertical="top"/>
    </xf>
    <xf numFmtId="168" fontId="4" fillId="2" borderId="15" xfId="0" applyNumberFormat="1" applyFont="1" applyFill="1" applyBorder="1" applyAlignment="1">
      <alignment horizontal="center" vertical="center"/>
    </xf>
    <xf numFmtId="168" fontId="4" fillId="2" borderId="16" xfId="0" applyNumberFormat="1" applyFont="1" applyFill="1" applyBorder="1" applyAlignment="1">
      <alignment horizontal="center" vertical="center"/>
    </xf>
    <xf numFmtId="168" fontId="6" fillId="0" borderId="1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 vertical="top"/>
    </xf>
    <xf numFmtId="168" fontId="3" fillId="0" borderId="9" xfId="0" applyNumberFormat="1" applyFont="1" applyBorder="1" applyAlignment="1">
      <alignment horizontal="center" vertical="top"/>
    </xf>
    <xf numFmtId="168" fontId="4" fillId="0" borderId="29" xfId="0" applyNumberFormat="1" applyFont="1" applyBorder="1" applyAlignment="1">
      <alignment horizontal="center" vertical="top"/>
    </xf>
    <xf numFmtId="168" fontId="4" fillId="0" borderId="30" xfId="0" applyNumberFormat="1" applyFont="1" applyBorder="1" applyAlignment="1">
      <alignment horizontal="center" vertical="top"/>
    </xf>
    <xf numFmtId="168" fontId="4" fillId="0" borderId="29" xfId="0" applyNumberFormat="1" applyFont="1" applyBorder="1" applyAlignment="1">
      <alignment horizontal="left" vertical="top"/>
    </xf>
    <xf numFmtId="168" fontId="4" fillId="0" borderId="30" xfId="0" applyNumberFormat="1" applyFont="1" applyBorder="1" applyAlignment="1">
      <alignment horizontal="left" vertical="top"/>
    </xf>
    <xf numFmtId="168" fontId="3" fillId="0" borderId="27" xfId="0" applyNumberFormat="1" applyFont="1" applyBorder="1" applyAlignment="1">
      <alignment horizontal="center" vertical="top"/>
    </xf>
    <xf numFmtId="168" fontId="3" fillId="0" borderId="41" xfId="0" applyNumberFormat="1" applyFont="1" applyBorder="1" applyAlignment="1">
      <alignment horizontal="center" vertical="top"/>
    </xf>
    <xf numFmtId="168" fontId="4" fillId="2" borderId="29" xfId="0" applyNumberFormat="1" applyFont="1" applyFill="1" applyBorder="1" applyAlignment="1">
      <alignment horizontal="left" vertical="top"/>
    </xf>
    <xf numFmtId="168" fontId="4" fillId="2" borderId="30" xfId="0" applyNumberFormat="1" applyFont="1" applyFill="1" applyBorder="1" applyAlignment="1">
      <alignment horizontal="left" vertical="top"/>
    </xf>
    <xf numFmtId="168" fontId="4" fillId="0" borderId="6" xfId="0" applyNumberFormat="1" applyFont="1" applyBorder="1" applyAlignment="1">
      <alignment horizontal="center" vertical="top"/>
    </xf>
    <xf numFmtId="168" fontId="4" fillId="0" borderId="45" xfId="0" applyNumberFormat="1" applyFont="1" applyBorder="1" applyAlignment="1">
      <alignment horizontal="center" vertical="top"/>
    </xf>
    <xf numFmtId="168" fontId="4" fillId="0" borderId="15" xfId="0" applyNumberFormat="1" applyFont="1" applyBorder="1" applyAlignment="1">
      <alignment horizontal="center"/>
    </xf>
    <xf numFmtId="168" fontId="3" fillId="0" borderId="29" xfId="0" applyNumberFormat="1" applyFont="1" applyBorder="1" applyAlignment="1">
      <alignment horizontal="center"/>
    </xf>
    <xf numFmtId="168" fontId="3" fillId="0" borderId="30" xfId="0" applyNumberFormat="1" applyFont="1" applyBorder="1" applyAlignment="1">
      <alignment horizontal="center"/>
    </xf>
    <xf numFmtId="168" fontId="3" fillId="0" borderId="38" xfId="0" applyNumberFormat="1" applyFont="1" applyBorder="1" applyAlignment="1">
      <alignment horizontal="center" vertical="top"/>
    </xf>
    <xf numFmtId="168" fontId="3" fillId="0" borderId="48" xfId="0" applyNumberFormat="1" applyFont="1" applyBorder="1" applyAlignment="1">
      <alignment horizontal="center" vertical="top"/>
    </xf>
    <xf numFmtId="168" fontId="3" fillId="0" borderId="25" xfId="0" applyNumberFormat="1" applyFont="1" applyBorder="1" applyAlignment="1">
      <alignment horizontal="center" vertical="top"/>
    </xf>
    <xf numFmtId="168" fontId="3" fillId="0" borderId="26" xfId="0" applyNumberFormat="1" applyFont="1" applyBorder="1" applyAlignment="1">
      <alignment horizontal="center" vertical="top"/>
    </xf>
    <xf numFmtId="168" fontId="4" fillId="0" borderId="12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168" fontId="4" fillId="0" borderId="2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opLeftCell="A19" workbookViewId="0">
      <selection activeCell="E7" sqref="E7:H29"/>
    </sheetView>
  </sheetViews>
  <sheetFormatPr defaultColWidth="9.109375" defaultRowHeight="13.2" x14ac:dyDescent="0.3"/>
  <cols>
    <col min="1" max="1" width="9.44140625" style="70" customWidth="1"/>
    <col min="2" max="2" width="32.44140625" style="70" customWidth="1"/>
    <col min="3" max="3" width="5.88671875" style="70" customWidth="1"/>
    <col min="4" max="4" width="12" style="70" customWidth="1"/>
    <col min="5" max="5" width="11" style="70" bestFit="1" customWidth="1"/>
    <col min="6" max="6" width="8.33203125" style="70" customWidth="1"/>
    <col min="7" max="7" width="10.6640625" style="70" customWidth="1"/>
    <col min="8" max="8" width="9.88671875" style="70" customWidth="1"/>
    <col min="9" max="16384" width="9.109375" style="70"/>
  </cols>
  <sheetData>
    <row r="1" spans="1:8" x14ac:dyDescent="0.3">
      <c r="A1" s="117"/>
    </row>
    <row r="2" spans="1:8" x14ac:dyDescent="0.3">
      <c r="A2" s="159" t="s">
        <v>83</v>
      </c>
      <c r="B2" s="159"/>
      <c r="C2" s="159"/>
      <c r="D2" s="159"/>
      <c r="E2" s="159"/>
      <c r="F2" s="159"/>
      <c r="G2" s="159"/>
      <c r="H2" s="159"/>
    </row>
    <row r="3" spans="1:8" x14ac:dyDescent="0.3">
      <c r="A3" s="117"/>
    </row>
    <row r="4" spans="1:8" ht="13.8" thickBot="1" x14ac:dyDescent="0.35">
      <c r="A4" s="160" t="s">
        <v>84</v>
      </c>
      <c r="B4" s="161"/>
      <c r="C4" s="161"/>
      <c r="D4" s="161"/>
      <c r="E4" s="161"/>
      <c r="F4" s="161"/>
      <c r="G4" s="161"/>
      <c r="H4" s="161"/>
    </row>
    <row r="5" spans="1:8" ht="12.75" customHeight="1" x14ac:dyDescent="0.3">
      <c r="A5" s="162" t="s">
        <v>102</v>
      </c>
      <c r="B5" s="164" t="s">
        <v>1</v>
      </c>
      <c r="C5" s="86"/>
      <c r="D5" s="164" t="s">
        <v>2</v>
      </c>
      <c r="E5" s="166" t="s">
        <v>3</v>
      </c>
      <c r="F5" s="167"/>
      <c r="G5" s="167"/>
      <c r="H5" s="168" t="s">
        <v>4</v>
      </c>
    </row>
    <row r="6" spans="1:8" ht="36" customHeight="1" thickBot="1" x14ac:dyDescent="0.35">
      <c r="A6" s="163"/>
      <c r="B6" s="165"/>
      <c r="C6" s="133" t="s">
        <v>5</v>
      </c>
      <c r="D6" s="165"/>
      <c r="E6" s="134" t="s">
        <v>6</v>
      </c>
      <c r="F6" s="135" t="s">
        <v>7</v>
      </c>
      <c r="G6" s="135" t="s">
        <v>8</v>
      </c>
      <c r="H6" s="169"/>
    </row>
    <row r="7" spans="1:8" ht="13.8" thickBot="1" x14ac:dyDescent="0.35">
      <c r="A7" s="93"/>
      <c r="B7" s="90" t="s">
        <v>99</v>
      </c>
      <c r="C7" s="90"/>
      <c r="D7" s="96"/>
      <c r="E7" s="213"/>
      <c r="F7" s="213"/>
      <c r="G7" s="213"/>
      <c r="H7" s="214"/>
    </row>
    <row r="8" spans="1:8" x14ac:dyDescent="0.25">
      <c r="A8" s="94">
        <v>227</v>
      </c>
      <c r="B8" s="88" t="s">
        <v>10</v>
      </c>
      <c r="C8" s="46" t="s">
        <v>11</v>
      </c>
      <c r="D8" s="95">
        <v>200</v>
      </c>
      <c r="E8" s="215">
        <v>6.22</v>
      </c>
      <c r="F8" s="215">
        <v>6.58</v>
      </c>
      <c r="G8" s="215">
        <v>31.24</v>
      </c>
      <c r="H8" s="216">
        <v>209.2</v>
      </c>
    </row>
    <row r="9" spans="1:8" x14ac:dyDescent="0.25">
      <c r="A9" s="10">
        <v>268</v>
      </c>
      <c r="B9" s="11" t="s">
        <v>12</v>
      </c>
      <c r="C9" s="8" t="s">
        <v>11</v>
      </c>
      <c r="D9" s="12">
        <v>100</v>
      </c>
      <c r="E9" s="217">
        <v>8.6</v>
      </c>
      <c r="F9" s="217">
        <v>9.67</v>
      </c>
      <c r="G9" s="217">
        <v>2.13</v>
      </c>
      <c r="H9" s="218">
        <v>130.80000000000001</v>
      </c>
    </row>
    <row r="10" spans="1:8" x14ac:dyDescent="0.3">
      <c r="A10" s="39">
        <v>462</v>
      </c>
      <c r="B10" s="14" t="s">
        <v>13</v>
      </c>
      <c r="C10" s="8" t="s">
        <v>11</v>
      </c>
      <c r="D10" s="12">
        <v>200</v>
      </c>
      <c r="E10" s="217">
        <v>3.3</v>
      </c>
      <c r="F10" s="217">
        <v>2.9</v>
      </c>
      <c r="G10" s="217">
        <v>13.8</v>
      </c>
      <c r="H10" s="218">
        <v>94</v>
      </c>
    </row>
    <row r="11" spans="1:8" ht="13.8" thickBot="1" x14ac:dyDescent="0.3">
      <c r="A11" s="60"/>
      <c r="B11" s="31" t="s">
        <v>14</v>
      </c>
      <c r="C11" s="32" t="s">
        <v>11</v>
      </c>
      <c r="D11" s="57">
        <v>40</v>
      </c>
      <c r="E11" s="219">
        <v>3.96</v>
      </c>
      <c r="F11" s="219">
        <v>0.72</v>
      </c>
      <c r="G11" s="219">
        <v>23</v>
      </c>
      <c r="H11" s="220">
        <v>111.4</v>
      </c>
    </row>
    <row r="12" spans="1:8" ht="13.5" customHeight="1" thickBot="1" x14ac:dyDescent="0.35">
      <c r="A12" s="170" t="s">
        <v>100</v>
      </c>
      <c r="B12" s="171"/>
      <c r="C12" s="91" t="s">
        <v>11</v>
      </c>
      <c r="D12" s="101">
        <v>540</v>
      </c>
      <c r="E12" s="221">
        <f>SUM(E8:E11)</f>
        <v>22.080000000000002</v>
      </c>
      <c r="F12" s="221">
        <f>SUM(F8:F11)</f>
        <v>19.869999999999997</v>
      </c>
      <c r="G12" s="221">
        <f>SUM(G8:G11)</f>
        <v>70.17</v>
      </c>
      <c r="H12" s="222">
        <f>SUM(H8:H11)</f>
        <v>545.4</v>
      </c>
    </row>
    <row r="13" spans="1:8" x14ac:dyDescent="0.25">
      <c r="A13" s="136"/>
      <c r="B13" s="121" t="s">
        <v>98</v>
      </c>
      <c r="C13" s="122"/>
      <c r="D13" s="123"/>
      <c r="E13" s="124"/>
      <c r="F13" s="124"/>
      <c r="G13" s="124"/>
      <c r="H13" s="125"/>
    </row>
    <row r="14" spans="1:8" ht="13.8" thickBot="1" x14ac:dyDescent="0.3">
      <c r="A14" s="40">
        <v>82</v>
      </c>
      <c r="B14" s="126" t="s">
        <v>114</v>
      </c>
      <c r="C14" s="127" t="s">
        <v>11</v>
      </c>
      <c r="D14" s="128">
        <v>150</v>
      </c>
      <c r="E14" s="129">
        <v>0.8</v>
      </c>
      <c r="F14" s="129">
        <v>0.8</v>
      </c>
      <c r="G14" s="129">
        <v>2</v>
      </c>
      <c r="H14" s="130">
        <v>88</v>
      </c>
    </row>
    <row r="15" spans="1:8" ht="13.5" customHeight="1" thickBot="1" x14ac:dyDescent="0.35">
      <c r="A15" s="174" t="s">
        <v>101</v>
      </c>
      <c r="B15" s="175"/>
      <c r="C15" s="102"/>
      <c r="D15" s="82">
        <f>D14</f>
        <v>150</v>
      </c>
      <c r="E15" s="131">
        <f>E14</f>
        <v>0.8</v>
      </c>
      <c r="F15" s="131">
        <f t="shared" ref="F15:H15" si="0">F14</f>
        <v>0.8</v>
      </c>
      <c r="G15" s="131">
        <f t="shared" si="0"/>
        <v>2</v>
      </c>
      <c r="H15" s="131">
        <f t="shared" si="0"/>
        <v>88</v>
      </c>
    </row>
    <row r="16" spans="1:8" ht="13.8" thickBot="1" x14ac:dyDescent="0.3">
      <c r="A16" s="89"/>
      <c r="B16" s="90" t="s">
        <v>16</v>
      </c>
      <c r="C16" s="91"/>
      <c r="D16" s="92"/>
      <c r="E16" s="223"/>
      <c r="F16" s="223"/>
      <c r="G16" s="223"/>
      <c r="H16" s="224"/>
    </row>
    <row r="17" spans="1:8" ht="26.4" x14ac:dyDescent="0.3">
      <c r="A17" s="87">
        <v>1</v>
      </c>
      <c r="B17" s="88" t="s">
        <v>76</v>
      </c>
      <c r="C17" s="46" t="s">
        <v>11</v>
      </c>
      <c r="D17" s="47" t="s">
        <v>34</v>
      </c>
      <c r="E17" s="225">
        <v>1.28</v>
      </c>
      <c r="F17" s="225">
        <v>4.88</v>
      </c>
      <c r="G17" s="225">
        <v>6.96</v>
      </c>
      <c r="H17" s="226">
        <v>79.8</v>
      </c>
    </row>
    <row r="18" spans="1:8" s="150" customFormat="1" ht="26.4" x14ac:dyDescent="0.3">
      <c r="A18" s="65" t="s">
        <v>62</v>
      </c>
      <c r="B18" s="48" t="s">
        <v>63</v>
      </c>
      <c r="C18" s="61" t="s">
        <v>11</v>
      </c>
      <c r="D18" s="66" t="s">
        <v>64</v>
      </c>
      <c r="E18" s="227">
        <v>4.24</v>
      </c>
      <c r="F18" s="227">
        <v>6.6</v>
      </c>
      <c r="G18" s="227">
        <v>16.46</v>
      </c>
      <c r="H18" s="228">
        <v>122</v>
      </c>
    </row>
    <row r="19" spans="1:8" s="1" customFormat="1" x14ac:dyDescent="0.3">
      <c r="A19" s="20" t="s">
        <v>65</v>
      </c>
      <c r="B19" s="18" t="s">
        <v>66</v>
      </c>
      <c r="C19" s="61" t="s">
        <v>11</v>
      </c>
      <c r="D19" s="8">
        <v>90</v>
      </c>
      <c r="E19" s="229">
        <v>14.02</v>
      </c>
      <c r="F19" s="229">
        <v>12.75</v>
      </c>
      <c r="G19" s="229">
        <v>3.15</v>
      </c>
      <c r="H19" s="230">
        <v>183.7</v>
      </c>
    </row>
    <row r="20" spans="1:8" s="1" customFormat="1" x14ac:dyDescent="0.3">
      <c r="A20" s="39">
        <v>202</v>
      </c>
      <c r="B20" s="14" t="s">
        <v>115</v>
      </c>
      <c r="C20" s="8" t="s">
        <v>11</v>
      </c>
      <c r="D20" s="12">
        <v>150</v>
      </c>
      <c r="E20" s="231">
        <v>5.6</v>
      </c>
      <c r="F20" s="231">
        <v>5.8</v>
      </c>
      <c r="G20" s="231">
        <v>9.9</v>
      </c>
      <c r="H20" s="232">
        <v>173.6</v>
      </c>
    </row>
    <row r="21" spans="1:8" x14ac:dyDescent="0.3">
      <c r="A21" s="23">
        <v>495</v>
      </c>
      <c r="B21" s="18" t="s">
        <v>22</v>
      </c>
      <c r="C21" s="8" t="s">
        <v>11</v>
      </c>
      <c r="D21" s="28">
        <v>200</v>
      </c>
      <c r="E21" s="233">
        <v>0.6</v>
      </c>
      <c r="F21" s="233">
        <v>0.1</v>
      </c>
      <c r="G21" s="233">
        <v>20.100000000000001</v>
      </c>
      <c r="H21" s="234">
        <v>84</v>
      </c>
    </row>
    <row r="22" spans="1:8" x14ac:dyDescent="0.3">
      <c r="A22" s="23"/>
      <c r="B22" s="29" t="s">
        <v>23</v>
      </c>
      <c r="C22" s="8" t="s">
        <v>11</v>
      </c>
      <c r="D22" s="12">
        <v>80</v>
      </c>
      <c r="E22" s="217">
        <v>8.8000000000000007</v>
      </c>
      <c r="F22" s="217">
        <v>1.6</v>
      </c>
      <c r="G22" s="217">
        <v>30.66</v>
      </c>
      <c r="H22" s="218">
        <v>148.53</v>
      </c>
    </row>
    <row r="23" spans="1:8" ht="13.8" thickBot="1" x14ac:dyDescent="0.3">
      <c r="A23" s="30"/>
      <c r="B23" s="31" t="s">
        <v>14</v>
      </c>
      <c r="C23" s="32" t="s">
        <v>11</v>
      </c>
      <c r="D23" s="33">
        <v>40</v>
      </c>
      <c r="E23" s="219">
        <v>3.96</v>
      </c>
      <c r="F23" s="219">
        <v>0.72</v>
      </c>
      <c r="G23" s="219">
        <v>23</v>
      </c>
      <c r="H23" s="220">
        <v>111.4</v>
      </c>
    </row>
    <row r="24" spans="1:8" ht="15.9" customHeight="1" thickBot="1" x14ac:dyDescent="0.35">
      <c r="A24" s="172" t="s">
        <v>24</v>
      </c>
      <c r="B24" s="173"/>
      <c r="C24" s="91" t="s">
        <v>11</v>
      </c>
      <c r="D24" s="90">
        <v>912</v>
      </c>
      <c r="E24" s="235">
        <f>SUM(E17:E23)</f>
        <v>38.500000000000007</v>
      </c>
      <c r="F24" s="235">
        <f t="shared" ref="F24:H24" si="1">SUM(F17:F23)</f>
        <v>32.450000000000003</v>
      </c>
      <c r="G24" s="235">
        <f t="shared" si="1"/>
        <v>110.23</v>
      </c>
      <c r="H24" s="236">
        <f t="shared" si="1"/>
        <v>903.03</v>
      </c>
    </row>
    <row r="25" spans="1:8" ht="13.8" thickBot="1" x14ac:dyDescent="0.35">
      <c r="A25" s="93"/>
      <c r="B25" s="90" t="s">
        <v>25</v>
      </c>
      <c r="C25" s="90"/>
      <c r="D25" s="96"/>
      <c r="E25" s="213"/>
      <c r="F25" s="213"/>
      <c r="G25" s="213"/>
      <c r="H25" s="214"/>
    </row>
    <row r="26" spans="1:8" x14ac:dyDescent="0.3">
      <c r="A26" s="34">
        <v>501</v>
      </c>
      <c r="B26" s="42" t="s">
        <v>26</v>
      </c>
      <c r="C26" s="35" t="s">
        <v>11</v>
      </c>
      <c r="D26" s="67">
        <v>200</v>
      </c>
      <c r="E26" s="237">
        <v>1</v>
      </c>
      <c r="F26" s="237">
        <v>0.2</v>
      </c>
      <c r="G26" s="237">
        <v>20.2</v>
      </c>
      <c r="H26" s="238">
        <v>86</v>
      </c>
    </row>
    <row r="27" spans="1:8" ht="13.8" thickBot="1" x14ac:dyDescent="0.35">
      <c r="A27" s="23"/>
      <c r="B27" s="152" t="s">
        <v>108</v>
      </c>
      <c r="C27" s="153" t="s">
        <v>11</v>
      </c>
      <c r="D27" s="157">
        <v>100</v>
      </c>
      <c r="E27" s="129">
        <v>7.03</v>
      </c>
      <c r="F27" s="129">
        <v>5.6</v>
      </c>
      <c r="G27" s="129">
        <v>46.09</v>
      </c>
      <c r="H27" s="130">
        <v>330</v>
      </c>
    </row>
    <row r="28" spans="1:8" ht="15" customHeight="1" thickBot="1" x14ac:dyDescent="0.35">
      <c r="A28" s="172" t="s">
        <v>27</v>
      </c>
      <c r="B28" s="173"/>
      <c r="C28" s="98"/>
      <c r="D28" s="90">
        <f>D27+D26</f>
        <v>300</v>
      </c>
      <c r="E28" s="235">
        <f>E26+E27</f>
        <v>8.0300000000000011</v>
      </c>
      <c r="F28" s="235">
        <f t="shared" ref="F28:H28" si="2">F26+F27</f>
        <v>5.8</v>
      </c>
      <c r="G28" s="235">
        <f t="shared" si="2"/>
        <v>66.290000000000006</v>
      </c>
      <c r="H28" s="235">
        <f t="shared" si="2"/>
        <v>416</v>
      </c>
    </row>
    <row r="29" spans="1:8" ht="15.9" customHeight="1" thickBot="1" x14ac:dyDescent="0.35">
      <c r="A29" s="172" t="s">
        <v>28</v>
      </c>
      <c r="B29" s="173"/>
      <c r="C29" s="98"/>
      <c r="D29" s="99">
        <f>D28+D24+D15+D12</f>
        <v>1902</v>
      </c>
      <c r="E29" s="235">
        <f>E28+E24+E15+E12</f>
        <v>69.410000000000011</v>
      </c>
      <c r="F29" s="235">
        <f t="shared" ref="F29:H29" si="3">F28+F24+F15+F12</f>
        <v>58.919999999999995</v>
      </c>
      <c r="G29" s="235">
        <f t="shared" si="3"/>
        <v>248.69</v>
      </c>
      <c r="H29" s="235">
        <f t="shared" si="3"/>
        <v>1952.4299999999998</v>
      </c>
    </row>
    <row r="31" spans="1:8" x14ac:dyDescent="0.3">
      <c r="H31" s="158"/>
    </row>
  </sheetData>
  <mergeCells count="12">
    <mergeCell ref="A12:B12"/>
    <mergeCell ref="A24:B24"/>
    <mergeCell ref="A28:B28"/>
    <mergeCell ref="A29:B29"/>
    <mergeCell ref="A15:B15"/>
    <mergeCell ref="A2:H2"/>
    <mergeCell ref="A4:H4"/>
    <mergeCell ref="A5:A6"/>
    <mergeCell ref="B5:B6"/>
    <mergeCell ref="D5:D6"/>
    <mergeCell ref="E5:G5"/>
    <mergeCell ref="H5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B4E2C-7DD1-4668-905F-D09D025EEC21}">
  <dimension ref="A1:H29"/>
  <sheetViews>
    <sheetView topLeftCell="A18" workbookViewId="0">
      <selection activeCell="E28" sqref="E7:H28"/>
    </sheetView>
  </sheetViews>
  <sheetFormatPr defaultColWidth="9.109375" defaultRowHeight="13.2" x14ac:dyDescent="0.3"/>
  <cols>
    <col min="1" max="1" width="10.44140625" style="70" customWidth="1"/>
    <col min="2" max="2" width="35.109375" style="70" customWidth="1"/>
    <col min="3" max="3" width="7" style="70" customWidth="1"/>
    <col min="4" max="4" width="10.88671875" style="70" customWidth="1"/>
    <col min="5" max="6" width="9.109375" style="70"/>
    <col min="7" max="7" width="11.33203125" style="70" customWidth="1"/>
    <col min="8" max="16384" width="9.109375" style="70"/>
  </cols>
  <sheetData>
    <row r="1" spans="1:8" x14ac:dyDescent="0.3">
      <c r="A1" s="159" t="s">
        <v>83</v>
      </c>
      <c r="B1" s="159"/>
      <c r="C1" s="159"/>
      <c r="D1" s="159"/>
      <c r="E1" s="159"/>
      <c r="F1" s="159"/>
      <c r="G1" s="159"/>
      <c r="H1" s="159"/>
    </row>
    <row r="3" spans="1:8" ht="13.8" thickBot="1" x14ac:dyDescent="0.35">
      <c r="A3" s="176" t="s">
        <v>85</v>
      </c>
      <c r="B3" s="176"/>
      <c r="C3" s="176"/>
      <c r="D3" s="176"/>
      <c r="E3" s="176"/>
      <c r="F3" s="176"/>
      <c r="G3" s="176"/>
      <c r="H3" s="176"/>
    </row>
    <row r="4" spans="1:8" ht="23.4" customHeight="1" x14ac:dyDescent="0.3">
      <c r="A4" s="162" t="s">
        <v>102</v>
      </c>
      <c r="B4" s="164" t="s">
        <v>1</v>
      </c>
      <c r="C4" s="86"/>
      <c r="D4" s="164" t="s">
        <v>2</v>
      </c>
      <c r="E4" s="166" t="s">
        <v>3</v>
      </c>
      <c r="F4" s="166"/>
      <c r="G4" s="166"/>
      <c r="H4" s="168" t="s">
        <v>4</v>
      </c>
    </row>
    <row r="5" spans="1:8" ht="30.75" customHeight="1" thickBot="1" x14ac:dyDescent="0.35">
      <c r="A5" s="163"/>
      <c r="B5" s="177"/>
      <c r="C5" s="107" t="s">
        <v>5</v>
      </c>
      <c r="D5" s="177"/>
      <c r="E5" s="108" t="s">
        <v>6</v>
      </c>
      <c r="F5" s="109" t="s">
        <v>7</v>
      </c>
      <c r="G5" s="106" t="s">
        <v>8</v>
      </c>
      <c r="H5" s="178"/>
    </row>
    <row r="6" spans="1:8" x14ac:dyDescent="0.3">
      <c r="A6" s="23"/>
      <c r="B6" s="15" t="s">
        <v>99</v>
      </c>
      <c r="C6" s="15"/>
      <c r="D6" s="29"/>
      <c r="E6" s="29"/>
      <c r="F6" s="29"/>
      <c r="G6" s="29"/>
      <c r="H6" s="51"/>
    </row>
    <row r="7" spans="1:8" x14ac:dyDescent="0.25">
      <c r="A7" s="6">
        <v>259</v>
      </c>
      <c r="B7" s="85" t="s">
        <v>75</v>
      </c>
      <c r="C7" s="61" t="s">
        <v>11</v>
      </c>
      <c r="D7" s="110" t="s">
        <v>46</v>
      </c>
      <c r="E7" s="239">
        <v>12.3</v>
      </c>
      <c r="F7" s="239">
        <v>10</v>
      </c>
      <c r="G7" s="239">
        <v>35.9</v>
      </c>
      <c r="H7" s="240">
        <v>283</v>
      </c>
    </row>
    <row r="8" spans="1:8" x14ac:dyDescent="0.25">
      <c r="A8" s="39">
        <v>70</v>
      </c>
      <c r="B8" s="24" t="s">
        <v>55</v>
      </c>
      <c r="C8" s="61" t="s">
        <v>11</v>
      </c>
      <c r="D8" s="62" t="s">
        <v>56</v>
      </c>
      <c r="E8" s="241">
        <v>2.4</v>
      </c>
      <c r="F8" s="241">
        <v>14.8</v>
      </c>
      <c r="G8" s="241">
        <v>15</v>
      </c>
      <c r="H8" s="218">
        <v>202</v>
      </c>
    </row>
    <row r="9" spans="1:8" x14ac:dyDescent="0.25">
      <c r="A9" s="6">
        <v>457</v>
      </c>
      <c r="B9" s="97" t="s">
        <v>60</v>
      </c>
      <c r="C9" s="61" t="s">
        <v>11</v>
      </c>
      <c r="D9" s="25">
        <v>200</v>
      </c>
      <c r="E9" s="217">
        <v>0.2</v>
      </c>
      <c r="F9" s="217">
        <v>0.1</v>
      </c>
      <c r="G9" s="217">
        <v>9.3000000000000007</v>
      </c>
      <c r="H9" s="218">
        <v>38</v>
      </c>
    </row>
    <row r="10" spans="1:8" ht="13.8" thickBot="1" x14ac:dyDescent="0.3">
      <c r="A10" s="40"/>
      <c r="B10" s="31" t="s">
        <v>14</v>
      </c>
      <c r="C10" s="32" t="s">
        <v>11</v>
      </c>
      <c r="D10" s="57">
        <v>50</v>
      </c>
      <c r="E10" s="219">
        <v>4.95</v>
      </c>
      <c r="F10" s="219">
        <v>0.9</v>
      </c>
      <c r="G10" s="219">
        <v>29</v>
      </c>
      <c r="H10" s="220">
        <v>139.30000000000001</v>
      </c>
    </row>
    <row r="11" spans="1:8" ht="15" customHeight="1" thickBot="1" x14ac:dyDescent="0.35">
      <c r="A11" s="179" t="s">
        <v>100</v>
      </c>
      <c r="B11" s="180"/>
      <c r="C11" s="105"/>
      <c r="D11" s="2">
        <v>500</v>
      </c>
      <c r="E11" s="242">
        <f>SUM(E7:E10)</f>
        <v>19.850000000000001</v>
      </c>
      <c r="F11" s="242">
        <f>SUM(F7:F10)</f>
        <v>25.8</v>
      </c>
      <c r="G11" s="242">
        <f>SUM(G7:G10)</f>
        <v>89.2</v>
      </c>
      <c r="H11" s="243">
        <f>SUM(H7:H10)</f>
        <v>662.3</v>
      </c>
    </row>
    <row r="12" spans="1:8" x14ac:dyDescent="0.25">
      <c r="A12" s="136"/>
      <c r="B12" s="121" t="s">
        <v>98</v>
      </c>
      <c r="C12" s="122"/>
      <c r="D12" s="123"/>
      <c r="E12" s="124"/>
      <c r="F12" s="124"/>
      <c r="G12" s="124"/>
      <c r="H12" s="125"/>
    </row>
    <row r="13" spans="1:8" ht="13.8" thickBot="1" x14ac:dyDescent="0.3">
      <c r="A13" s="40">
        <v>82</v>
      </c>
      <c r="B13" s="126" t="s">
        <v>114</v>
      </c>
      <c r="C13" s="127" t="s">
        <v>11</v>
      </c>
      <c r="D13" s="128">
        <v>150</v>
      </c>
      <c r="E13" s="129">
        <v>0.8</v>
      </c>
      <c r="F13" s="129">
        <v>0.8</v>
      </c>
      <c r="G13" s="129">
        <v>2</v>
      </c>
      <c r="H13" s="130">
        <v>88</v>
      </c>
    </row>
    <row r="14" spans="1:8" ht="13.5" customHeight="1" thickBot="1" x14ac:dyDescent="0.35">
      <c r="A14" s="174" t="s">
        <v>101</v>
      </c>
      <c r="B14" s="175"/>
      <c r="C14" s="102"/>
      <c r="D14" s="82">
        <f>D13</f>
        <v>150</v>
      </c>
      <c r="E14" s="131">
        <f>E13</f>
        <v>0.8</v>
      </c>
      <c r="F14" s="131">
        <f t="shared" ref="F14:H14" si="0">F13</f>
        <v>0.8</v>
      </c>
      <c r="G14" s="131">
        <f t="shared" si="0"/>
        <v>2</v>
      </c>
      <c r="H14" s="131">
        <f t="shared" si="0"/>
        <v>88</v>
      </c>
    </row>
    <row r="15" spans="1:8" ht="13.8" thickBot="1" x14ac:dyDescent="0.3">
      <c r="A15" s="89"/>
      <c r="B15" s="90" t="s">
        <v>16</v>
      </c>
      <c r="C15" s="91"/>
      <c r="D15" s="92"/>
      <c r="E15" s="223"/>
      <c r="F15" s="223"/>
      <c r="G15" s="223"/>
      <c r="H15" s="224"/>
    </row>
    <row r="16" spans="1:8" ht="26.4" x14ac:dyDescent="0.25">
      <c r="A16" s="103">
        <v>17</v>
      </c>
      <c r="B16" s="104" t="s">
        <v>17</v>
      </c>
      <c r="C16" s="46" t="s">
        <v>11</v>
      </c>
      <c r="D16" s="46">
        <v>80</v>
      </c>
      <c r="E16" s="225">
        <v>0.88</v>
      </c>
      <c r="F16" s="225">
        <v>4.96</v>
      </c>
      <c r="G16" s="225">
        <v>2.96</v>
      </c>
      <c r="H16" s="226">
        <v>60</v>
      </c>
    </row>
    <row r="17" spans="1:8" ht="26.4" x14ac:dyDescent="0.3">
      <c r="A17" s="23" t="s">
        <v>50</v>
      </c>
      <c r="B17" s="52" t="s">
        <v>51</v>
      </c>
      <c r="C17" s="8" t="s">
        <v>11</v>
      </c>
      <c r="D17" s="12" t="s">
        <v>42</v>
      </c>
      <c r="E17" s="231">
        <v>5.2350000000000003</v>
      </c>
      <c r="F17" s="231">
        <v>5.71</v>
      </c>
      <c r="G17" s="231">
        <v>17.850000000000001</v>
      </c>
      <c r="H17" s="232">
        <v>143.87</v>
      </c>
    </row>
    <row r="18" spans="1:8" x14ac:dyDescent="0.3">
      <c r="A18" s="39">
        <v>307</v>
      </c>
      <c r="B18" s="14" t="s">
        <v>77</v>
      </c>
      <c r="C18" s="8" t="s">
        <v>11</v>
      </c>
      <c r="D18" s="12">
        <v>90</v>
      </c>
      <c r="E18" s="217">
        <v>11.82</v>
      </c>
      <c r="F18" s="217">
        <v>1.67</v>
      </c>
      <c r="G18" s="217">
        <v>14.15</v>
      </c>
      <c r="H18" s="218">
        <v>116.37</v>
      </c>
    </row>
    <row r="19" spans="1:8" x14ac:dyDescent="0.3">
      <c r="A19" s="23">
        <v>205</v>
      </c>
      <c r="B19" s="52" t="s">
        <v>53</v>
      </c>
      <c r="C19" s="8" t="s">
        <v>11</v>
      </c>
      <c r="D19" s="12">
        <v>150</v>
      </c>
      <c r="E19" s="231">
        <v>3.7</v>
      </c>
      <c r="F19" s="231">
        <v>4.9000000000000004</v>
      </c>
      <c r="G19" s="231">
        <v>37.700000000000003</v>
      </c>
      <c r="H19" s="232">
        <v>209.6</v>
      </c>
    </row>
    <row r="20" spans="1:8" x14ac:dyDescent="0.3">
      <c r="A20" s="39">
        <v>486</v>
      </c>
      <c r="B20" s="18" t="s">
        <v>58</v>
      </c>
      <c r="C20" s="61" t="s">
        <v>11</v>
      </c>
      <c r="D20" s="9">
        <v>200</v>
      </c>
      <c r="E20" s="239">
        <v>0.1</v>
      </c>
      <c r="F20" s="239">
        <v>0.1</v>
      </c>
      <c r="G20" s="239">
        <v>11.1</v>
      </c>
      <c r="H20" s="240">
        <v>46</v>
      </c>
    </row>
    <row r="21" spans="1:8" x14ac:dyDescent="0.25">
      <c r="A21" s="23"/>
      <c r="B21" s="29" t="s">
        <v>23</v>
      </c>
      <c r="C21" s="8" t="s">
        <v>11</v>
      </c>
      <c r="D21" s="22">
        <v>80</v>
      </c>
      <c r="E21" s="217">
        <v>8.8000000000000007</v>
      </c>
      <c r="F21" s="217">
        <v>1.6</v>
      </c>
      <c r="G21" s="217">
        <v>30.66</v>
      </c>
      <c r="H21" s="218">
        <v>148.53</v>
      </c>
    </row>
    <row r="22" spans="1:8" ht="13.8" thickBot="1" x14ac:dyDescent="0.3">
      <c r="A22" s="30"/>
      <c r="B22" s="31" t="s">
        <v>14</v>
      </c>
      <c r="C22" s="32" t="s">
        <v>11</v>
      </c>
      <c r="D22" s="33">
        <v>40</v>
      </c>
      <c r="E22" s="219">
        <v>3.96</v>
      </c>
      <c r="F22" s="219">
        <v>0.72</v>
      </c>
      <c r="G22" s="219">
        <v>23</v>
      </c>
      <c r="H22" s="220">
        <v>111.4</v>
      </c>
    </row>
    <row r="23" spans="1:8" ht="15" customHeight="1" thickBot="1" x14ac:dyDescent="0.35">
      <c r="A23" s="181" t="s">
        <v>24</v>
      </c>
      <c r="B23" s="182"/>
      <c r="C23" s="98"/>
      <c r="D23" s="90">
        <v>900</v>
      </c>
      <c r="E23" s="235">
        <f>SUM(E16:E22)</f>
        <v>34.495000000000005</v>
      </c>
      <c r="F23" s="235">
        <f t="shared" ref="F23:H23" si="1">SUM(F16:F22)</f>
        <v>19.660000000000004</v>
      </c>
      <c r="G23" s="235">
        <f t="shared" si="1"/>
        <v>137.41999999999999</v>
      </c>
      <c r="H23" s="236">
        <f t="shared" si="1"/>
        <v>835.77</v>
      </c>
    </row>
    <row r="24" spans="1:8" x14ac:dyDescent="0.25">
      <c r="A24" s="34"/>
      <c r="B24" s="35" t="s">
        <v>25</v>
      </c>
      <c r="C24" s="35"/>
      <c r="D24" s="111"/>
      <c r="E24" s="244"/>
      <c r="F24" s="244"/>
      <c r="G24" s="244"/>
      <c r="H24" s="245"/>
    </row>
    <row r="25" spans="1:8" x14ac:dyDescent="0.3">
      <c r="A25" s="23">
        <v>501</v>
      </c>
      <c r="B25" s="29" t="s">
        <v>26</v>
      </c>
      <c r="C25" s="15" t="s">
        <v>11</v>
      </c>
      <c r="D25" s="12">
        <v>200</v>
      </c>
      <c r="E25" s="231">
        <v>1</v>
      </c>
      <c r="F25" s="231">
        <v>0.2</v>
      </c>
      <c r="G25" s="231">
        <v>20.2</v>
      </c>
      <c r="H25" s="232">
        <v>86</v>
      </c>
    </row>
    <row r="26" spans="1:8" ht="13.8" thickBot="1" x14ac:dyDescent="0.35">
      <c r="A26" s="23"/>
      <c r="B26" s="152" t="s">
        <v>108</v>
      </c>
      <c r="C26" s="153" t="s">
        <v>11</v>
      </c>
      <c r="D26" s="157">
        <v>100</v>
      </c>
      <c r="E26" s="129">
        <v>7.03</v>
      </c>
      <c r="F26" s="129">
        <v>5.6</v>
      </c>
      <c r="G26" s="129">
        <v>46.09</v>
      </c>
      <c r="H26" s="130">
        <v>330</v>
      </c>
    </row>
    <row r="27" spans="1:8" ht="15" customHeight="1" thickBot="1" x14ac:dyDescent="0.35">
      <c r="A27" s="183" t="s">
        <v>27</v>
      </c>
      <c r="B27" s="184"/>
      <c r="C27" s="112"/>
      <c r="D27" s="113">
        <v>300</v>
      </c>
      <c r="E27" s="242">
        <f>SUM(E25:E26)</f>
        <v>8.0300000000000011</v>
      </c>
      <c r="F27" s="242">
        <f>SUM(F25:F26)</f>
        <v>5.8</v>
      </c>
      <c r="G27" s="242">
        <f>SUM(G25:G26)</f>
        <v>66.290000000000006</v>
      </c>
      <c r="H27" s="243">
        <f>SUM(H25:H26)</f>
        <v>416</v>
      </c>
    </row>
    <row r="28" spans="1:8" ht="15.9" customHeight="1" thickBot="1" x14ac:dyDescent="0.35">
      <c r="A28" s="181" t="s">
        <v>28</v>
      </c>
      <c r="B28" s="182"/>
      <c r="C28" s="98"/>
      <c r="D28" s="100">
        <f>D27+D23+D14+D11</f>
        <v>1850</v>
      </c>
      <c r="E28" s="235">
        <f t="shared" ref="E28:H28" si="2">E27+E23+E14+E11</f>
        <v>63.175000000000004</v>
      </c>
      <c r="F28" s="235">
        <f t="shared" si="2"/>
        <v>52.06</v>
      </c>
      <c r="G28" s="235">
        <f t="shared" si="2"/>
        <v>294.90999999999997</v>
      </c>
      <c r="H28" s="235">
        <f t="shared" si="2"/>
        <v>2002.07</v>
      </c>
    </row>
    <row r="29" spans="1:8" x14ac:dyDescent="0.3">
      <c r="E29" s="73"/>
      <c r="F29" s="73"/>
      <c r="G29" s="73"/>
      <c r="H29" s="73"/>
    </row>
  </sheetData>
  <mergeCells count="12">
    <mergeCell ref="A11:B11"/>
    <mergeCell ref="A23:B23"/>
    <mergeCell ref="A27:B27"/>
    <mergeCell ref="A28:B28"/>
    <mergeCell ref="A14:B14"/>
    <mergeCell ref="A1:H1"/>
    <mergeCell ref="A3:H3"/>
    <mergeCell ref="A4:A5"/>
    <mergeCell ref="B4:B5"/>
    <mergeCell ref="D4:D5"/>
    <mergeCell ref="E4:G4"/>
    <mergeCell ref="H4:H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C13BF-5DD8-4A78-835B-B5837E683EED}">
  <dimension ref="A1:H32"/>
  <sheetViews>
    <sheetView topLeftCell="A19" workbookViewId="0">
      <selection activeCell="J33" sqref="J33"/>
    </sheetView>
  </sheetViews>
  <sheetFormatPr defaultColWidth="9.109375" defaultRowHeight="13.2" x14ac:dyDescent="0.3"/>
  <cols>
    <col min="1" max="1" width="10" style="70" customWidth="1"/>
    <col min="2" max="2" width="36.33203125" style="70" bestFit="1" customWidth="1"/>
    <col min="3" max="3" width="7" style="70" customWidth="1"/>
    <col min="4" max="4" width="9.44140625" style="70" customWidth="1"/>
    <col min="5" max="16384" width="9.109375" style="70"/>
  </cols>
  <sheetData>
    <row r="1" spans="1:8" x14ac:dyDescent="0.3">
      <c r="A1" s="159" t="s">
        <v>83</v>
      </c>
      <c r="B1" s="159"/>
      <c r="C1" s="159"/>
      <c r="D1" s="159"/>
      <c r="E1" s="159"/>
      <c r="F1" s="159"/>
      <c r="G1" s="159"/>
      <c r="H1" s="159"/>
    </row>
    <row r="3" spans="1:8" ht="13.8" thickBot="1" x14ac:dyDescent="0.35">
      <c r="A3" s="176" t="s">
        <v>86</v>
      </c>
      <c r="B3" s="176"/>
      <c r="C3" s="176"/>
      <c r="D3" s="176"/>
      <c r="E3" s="176"/>
      <c r="F3" s="176"/>
      <c r="G3" s="176"/>
      <c r="H3" s="176"/>
    </row>
    <row r="4" spans="1:8" ht="26.25" customHeight="1" x14ac:dyDescent="0.3">
      <c r="A4" s="162" t="s">
        <v>102</v>
      </c>
      <c r="B4" s="185" t="s">
        <v>1</v>
      </c>
      <c r="C4" s="2"/>
      <c r="D4" s="185" t="s">
        <v>2</v>
      </c>
      <c r="E4" s="187" t="s">
        <v>3</v>
      </c>
      <c r="F4" s="188"/>
      <c r="G4" s="189"/>
      <c r="H4" s="190" t="s">
        <v>4</v>
      </c>
    </row>
    <row r="5" spans="1:8" ht="38.25" customHeight="1" thickBot="1" x14ac:dyDescent="0.35">
      <c r="A5" s="163"/>
      <c r="B5" s="186"/>
      <c r="C5" s="118" t="s">
        <v>5</v>
      </c>
      <c r="D5" s="186"/>
      <c r="E5" s="138" t="s">
        <v>6</v>
      </c>
      <c r="F5" s="139" t="s">
        <v>7</v>
      </c>
      <c r="G5" s="120" t="s">
        <v>8</v>
      </c>
      <c r="H5" s="191"/>
    </row>
    <row r="6" spans="1:8" x14ac:dyDescent="0.3">
      <c r="A6" s="34"/>
      <c r="B6" s="35" t="s">
        <v>9</v>
      </c>
      <c r="C6" s="35"/>
      <c r="D6" s="42"/>
      <c r="E6" s="246"/>
      <c r="F6" s="246"/>
      <c r="G6" s="246"/>
      <c r="H6" s="247"/>
    </row>
    <row r="7" spans="1:8" x14ac:dyDescent="0.3">
      <c r="A7" s="23">
        <v>213</v>
      </c>
      <c r="B7" s="7" t="s">
        <v>78</v>
      </c>
      <c r="C7" s="8" t="s">
        <v>11</v>
      </c>
      <c r="D7" s="12">
        <v>200</v>
      </c>
      <c r="E7" s="217">
        <v>6.22</v>
      </c>
      <c r="F7" s="217">
        <v>6.86</v>
      </c>
      <c r="G7" s="217">
        <v>20.58</v>
      </c>
      <c r="H7" s="218">
        <v>168.8</v>
      </c>
    </row>
    <row r="8" spans="1:8" x14ac:dyDescent="0.25">
      <c r="A8" s="6">
        <v>283.471</v>
      </c>
      <c r="B8" s="7" t="s">
        <v>30</v>
      </c>
      <c r="C8" s="8" t="s">
        <v>11</v>
      </c>
      <c r="D8" s="9" t="s">
        <v>31</v>
      </c>
      <c r="E8" s="239">
        <v>17.850000000000001</v>
      </c>
      <c r="F8" s="239">
        <v>5.58</v>
      </c>
      <c r="G8" s="239">
        <v>24.08</v>
      </c>
      <c r="H8" s="240">
        <v>217.36</v>
      </c>
    </row>
    <row r="9" spans="1:8" x14ac:dyDescent="0.3">
      <c r="A9" s="39">
        <v>267</v>
      </c>
      <c r="B9" s="29" t="s">
        <v>59</v>
      </c>
      <c r="C9" s="8" t="s">
        <v>11</v>
      </c>
      <c r="D9" s="12">
        <v>40</v>
      </c>
      <c r="E9" s="217">
        <v>5.0999999999999996</v>
      </c>
      <c r="F9" s="217">
        <v>4.5999999999999996</v>
      </c>
      <c r="G9" s="217">
        <v>0.3</v>
      </c>
      <c r="H9" s="218">
        <v>63</v>
      </c>
    </row>
    <row r="10" spans="1:8" x14ac:dyDescent="0.25">
      <c r="A10" s="30">
        <v>459</v>
      </c>
      <c r="B10" s="44" t="s">
        <v>79</v>
      </c>
      <c r="C10" s="32" t="s">
        <v>11</v>
      </c>
      <c r="D10" s="33">
        <v>200</v>
      </c>
      <c r="E10" s="219">
        <v>0.3</v>
      </c>
      <c r="F10" s="219">
        <v>0.1</v>
      </c>
      <c r="G10" s="219">
        <v>9.5</v>
      </c>
      <c r="H10" s="220">
        <v>40</v>
      </c>
    </row>
    <row r="11" spans="1:8" ht="13.8" thickBot="1" x14ac:dyDescent="0.3">
      <c r="A11" s="30"/>
      <c r="B11" s="31" t="s">
        <v>14</v>
      </c>
      <c r="C11" s="32" t="s">
        <v>11</v>
      </c>
      <c r="D11" s="57">
        <v>40</v>
      </c>
      <c r="E11" s="219">
        <v>3.96</v>
      </c>
      <c r="F11" s="219">
        <v>0.72</v>
      </c>
      <c r="G11" s="219">
        <v>23</v>
      </c>
      <c r="H11" s="220">
        <v>111.4</v>
      </c>
    </row>
    <row r="12" spans="1:8" ht="13.5" customHeight="1" thickBot="1" x14ac:dyDescent="0.35">
      <c r="A12" s="174" t="s">
        <v>15</v>
      </c>
      <c r="B12" s="175"/>
      <c r="C12" s="102"/>
      <c r="D12" s="83">
        <v>590</v>
      </c>
      <c r="E12" s="248">
        <f t="shared" ref="E12:G12" si="0">SUM(E7:E11)</f>
        <v>33.43</v>
      </c>
      <c r="F12" s="248">
        <f t="shared" si="0"/>
        <v>17.86</v>
      </c>
      <c r="G12" s="248">
        <f t="shared" si="0"/>
        <v>77.459999999999994</v>
      </c>
      <c r="H12" s="249">
        <f>SUM(H7:H11)</f>
        <v>600.56000000000006</v>
      </c>
    </row>
    <row r="13" spans="1:8" x14ac:dyDescent="0.25">
      <c r="A13" s="136"/>
      <c r="B13" s="121" t="s">
        <v>98</v>
      </c>
      <c r="C13" s="122"/>
      <c r="D13" s="123"/>
      <c r="E13" s="124"/>
      <c r="F13" s="124"/>
      <c r="G13" s="124"/>
      <c r="H13" s="125"/>
    </row>
    <row r="14" spans="1:8" ht="13.8" thickBot="1" x14ac:dyDescent="0.3">
      <c r="A14" s="40">
        <v>82</v>
      </c>
      <c r="B14" s="126" t="s">
        <v>114</v>
      </c>
      <c r="C14" s="127" t="s">
        <v>11</v>
      </c>
      <c r="D14" s="128">
        <v>150</v>
      </c>
      <c r="E14" s="129">
        <v>0.8</v>
      </c>
      <c r="F14" s="129">
        <v>0.8</v>
      </c>
      <c r="G14" s="129">
        <v>2</v>
      </c>
      <c r="H14" s="130">
        <v>88</v>
      </c>
    </row>
    <row r="15" spans="1:8" ht="13.5" customHeight="1" thickBot="1" x14ac:dyDescent="0.35">
      <c r="A15" s="174" t="s">
        <v>101</v>
      </c>
      <c r="B15" s="175"/>
      <c r="C15" s="102"/>
      <c r="D15" s="82">
        <f>D14</f>
        <v>150</v>
      </c>
      <c r="E15" s="131">
        <f>E14</f>
        <v>0.8</v>
      </c>
      <c r="F15" s="131">
        <f t="shared" ref="F15:H15" si="1">F14</f>
        <v>0.8</v>
      </c>
      <c r="G15" s="131">
        <f t="shared" si="1"/>
        <v>2</v>
      </c>
      <c r="H15" s="132">
        <f t="shared" si="1"/>
        <v>88</v>
      </c>
    </row>
    <row r="16" spans="1:8" ht="15" customHeight="1" x14ac:dyDescent="0.3">
      <c r="A16" s="71"/>
      <c r="B16" s="72" t="s">
        <v>16</v>
      </c>
      <c r="C16" s="72"/>
      <c r="D16" s="137"/>
      <c r="E16" s="250"/>
      <c r="F16" s="250"/>
      <c r="G16" s="250"/>
      <c r="H16" s="251"/>
    </row>
    <row r="17" spans="1:8" ht="26.4" x14ac:dyDescent="0.25">
      <c r="A17" s="17">
        <v>14</v>
      </c>
      <c r="B17" s="18" t="s">
        <v>61</v>
      </c>
      <c r="C17" s="19" t="s">
        <v>11</v>
      </c>
      <c r="D17" s="16" t="s">
        <v>34</v>
      </c>
      <c r="E17" s="233">
        <v>0.7</v>
      </c>
      <c r="F17" s="233">
        <v>6.1</v>
      </c>
      <c r="G17" s="233">
        <v>1.9</v>
      </c>
      <c r="H17" s="234">
        <v>65</v>
      </c>
    </row>
    <row r="18" spans="1:8" ht="26.4" x14ac:dyDescent="0.3">
      <c r="A18" s="20" t="s">
        <v>72</v>
      </c>
      <c r="B18" s="18" t="s">
        <v>73</v>
      </c>
      <c r="C18" s="8" t="s">
        <v>11</v>
      </c>
      <c r="D18" s="69" t="s">
        <v>64</v>
      </c>
      <c r="E18" s="229">
        <v>6.13</v>
      </c>
      <c r="F18" s="229">
        <v>7.19</v>
      </c>
      <c r="G18" s="229">
        <v>7.66</v>
      </c>
      <c r="H18" s="230">
        <v>96.45</v>
      </c>
    </row>
    <row r="19" spans="1:8" x14ac:dyDescent="0.3">
      <c r="A19" s="23">
        <v>347</v>
      </c>
      <c r="B19" s="29" t="s">
        <v>74</v>
      </c>
      <c r="C19" s="8" t="s">
        <v>11</v>
      </c>
      <c r="D19" s="12">
        <v>90</v>
      </c>
      <c r="E19" s="217">
        <v>16.53</v>
      </c>
      <c r="F19" s="217">
        <v>12.49</v>
      </c>
      <c r="G19" s="217">
        <v>14.29</v>
      </c>
      <c r="H19" s="218">
        <v>236.25</v>
      </c>
    </row>
    <row r="20" spans="1:8" x14ac:dyDescent="0.3">
      <c r="A20" s="39">
        <v>256</v>
      </c>
      <c r="B20" s="14" t="s">
        <v>80</v>
      </c>
      <c r="C20" s="8" t="s">
        <v>11</v>
      </c>
      <c r="D20" s="12">
        <v>150</v>
      </c>
      <c r="E20" s="217">
        <v>5.6</v>
      </c>
      <c r="F20" s="217">
        <v>0.45</v>
      </c>
      <c r="G20" s="217">
        <v>29.6</v>
      </c>
      <c r="H20" s="218">
        <v>190.4</v>
      </c>
    </row>
    <row r="21" spans="1:8" x14ac:dyDescent="0.3">
      <c r="A21" s="27">
        <v>496</v>
      </c>
      <c r="B21" s="18" t="s">
        <v>69</v>
      </c>
      <c r="C21" s="8" t="s">
        <v>11</v>
      </c>
      <c r="D21" s="28">
        <v>200</v>
      </c>
      <c r="E21" s="217">
        <v>0.7</v>
      </c>
      <c r="F21" s="217">
        <v>0.3</v>
      </c>
      <c r="G21" s="217">
        <v>18.3</v>
      </c>
      <c r="H21" s="218">
        <v>78</v>
      </c>
    </row>
    <row r="22" spans="1:8" x14ac:dyDescent="0.3">
      <c r="A22" s="23"/>
      <c r="B22" s="29" t="s">
        <v>23</v>
      </c>
      <c r="C22" s="8" t="s">
        <v>11</v>
      </c>
      <c r="D22" s="12">
        <v>80</v>
      </c>
      <c r="E22" s="217">
        <v>8.8000000000000007</v>
      </c>
      <c r="F22" s="217">
        <v>1.6</v>
      </c>
      <c r="G22" s="217">
        <v>30.66</v>
      </c>
      <c r="H22" s="218">
        <v>148.53</v>
      </c>
    </row>
    <row r="23" spans="1:8" ht="13.8" thickBot="1" x14ac:dyDescent="0.3">
      <c r="A23" s="30"/>
      <c r="B23" s="31" t="s">
        <v>14</v>
      </c>
      <c r="C23" s="32" t="s">
        <v>11</v>
      </c>
      <c r="D23" s="33">
        <v>40</v>
      </c>
      <c r="E23" s="219">
        <v>3.96</v>
      </c>
      <c r="F23" s="219">
        <v>0.72</v>
      </c>
      <c r="G23" s="219">
        <v>23</v>
      </c>
      <c r="H23" s="220">
        <v>111.4</v>
      </c>
    </row>
    <row r="24" spans="1:8" ht="15" customHeight="1" thickBot="1" x14ac:dyDescent="0.35">
      <c r="A24" s="181" t="s">
        <v>24</v>
      </c>
      <c r="B24" s="192"/>
      <c r="C24" s="84"/>
      <c r="D24" s="81">
        <v>910</v>
      </c>
      <c r="E24" s="248">
        <f>E17+E18+E19+E20+E21+E22+E23</f>
        <v>42.42</v>
      </c>
      <c r="F24" s="248">
        <f t="shared" ref="F24:H24" si="2">F17+F18+F19+F20+F21+F22+F23</f>
        <v>28.85</v>
      </c>
      <c r="G24" s="248">
        <f t="shared" si="2"/>
        <v>125.41</v>
      </c>
      <c r="H24" s="249">
        <f t="shared" si="2"/>
        <v>926.03</v>
      </c>
    </row>
    <row r="25" spans="1:8" x14ac:dyDescent="0.3">
      <c r="A25" s="3"/>
      <c r="B25" s="4" t="s">
        <v>25</v>
      </c>
      <c r="C25" s="4"/>
      <c r="D25" s="5"/>
      <c r="E25" s="124"/>
      <c r="F25" s="124"/>
      <c r="G25" s="124"/>
      <c r="H25" s="125"/>
    </row>
    <row r="26" spans="1:8" x14ac:dyDescent="0.3">
      <c r="A26" s="37">
        <v>501</v>
      </c>
      <c r="B26" s="31" t="s">
        <v>26</v>
      </c>
      <c r="C26" s="38" t="s">
        <v>11</v>
      </c>
      <c r="D26" s="33">
        <v>200</v>
      </c>
      <c r="E26" s="129">
        <v>1</v>
      </c>
      <c r="F26" s="129">
        <v>0.2</v>
      </c>
      <c r="G26" s="129">
        <v>20.2</v>
      </c>
      <c r="H26" s="130">
        <v>86</v>
      </c>
    </row>
    <row r="27" spans="1:8" ht="13.8" thickBot="1" x14ac:dyDescent="0.35">
      <c r="A27" s="23"/>
      <c r="B27" s="152" t="s">
        <v>108</v>
      </c>
      <c r="C27" s="153" t="s">
        <v>11</v>
      </c>
      <c r="D27" s="157">
        <v>100</v>
      </c>
      <c r="E27" s="129">
        <v>7.03</v>
      </c>
      <c r="F27" s="129">
        <v>5.6</v>
      </c>
      <c r="G27" s="129">
        <v>46.09</v>
      </c>
      <c r="H27" s="130">
        <v>330</v>
      </c>
    </row>
    <row r="28" spans="1:8" ht="15" customHeight="1" thickBot="1" x14ac:dyDescent="0.35">
      <c r="A28" s="181" t="s">
        <v>27</v>
      </c>
      <c r="B28" s="192"/>
      <c r="C28" s="84"/>
      <c r="D28" s="80">
        <v>300</v>
      </c>
      <c r="E28" s="248">
        <f>SUM(E26:E27)</f>
        <v>8.0300000000000011</v>
      </c>
      <c r="F28" s="235">
        <f>SUM(F26:F27)</f>
        <v>5.8</v>
      </c>
      <c r="G28" s="235">
        <f>SUM(G26:G27)</f>
        <v>66.290000000000006</v>
      </c>
      <c r="H28" s="236">
        <f>SUM(H26:H27)</f>
        <v>416</v>
      </c>
    </row>
    <row r="29" spans="1:8" ht="15.9" customHeight="1" thickBot="1" x14ac:dyDescent="0.35">
      <c r="A29" s="181" t="s">
        <v>28</v>
      </c>
      <c r="B29" s="192"/>
      <c r="C29" s="114"/>
      <c r="D29" s="116">
        <f>D28+D24+D15+D12</f>
        <v>1950</v>
      </c>
      <c r="E29" s="248">
        <f t="shared" ref="E29:H29" si="3">E28+E24+E15+E12</f>
        <v>84.68</v>
      </c>
      <c r="F29" s="248">
        <f t="shared" si="3"/>
        <v>53.309999999999995</v>
      </c>
      <c r="G29" s="248">
        <f t="shared" si="3"/>
        <v>271.15999999999997</v>
      </c>
      <c r="H29" s="249">
        <f t="shared" si="3"/>
        <v>2030.5900000000001</v>
      </c>
    </row>
    <row r="30" spans="1:8" x14ac:dyDescent="0.3">
      <c r="E30" s="73"/>
      <c r="F30" s="73"/>
      <c r="G30" s="73"/>
      <c r="H30" s="73"/>
    </row>
    <row r="32" spans="1:8" x14ac:dyDescent="0.25">
      <c r="A32" s="74"/>
      <c r="B32" s="75"/>
      <c r="C32" s="76"/>
      <c r="D32" s="77"/>
      <c r="E32" s="78"/>
      <c r="F32" s="78"/>
      <c r="G32" s="78"/>
      <c r="H32" s="78"/>
    </row>
  </sheetData>
  <mergeCells count="12">
    <mergeCell ref="A12:B12"/>
    <mergeCell ref="A24:B24"/>
    <mergeCell ref="A28:B28"/>
    <mergeCell ref="A29:B29"/>
    <mergeCell ref="A15:B15"/>
    <mergeCell ref="A1:H1"/>
    <mergeCell ref="A3:H3"/>
    <mergeCell ref="A4:A5"/>
    <mergeCell ref="B4:B5"/>
    <mergeCell ref="D4:D5"/>
    <mergeCell ref="E4:G4"/>
    <mergeCell ref="H4:H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AC91C-42DE-48F5-84A5-30D9FBE456A0}">
  <dimension ref="A1:H31"/>
  <sheetViews>
    <sheetView topLeftCell="A19" workbookViewId="0">
      <selection activeCell="H33" sqref="H33"/>
    </sheetView>
  </sheetViews>
  <sheetFormatPr defaultColWidth="9.109375" defaultRowHeight="13.2" x14ac:dyDescent="0.3"/>
  <cols>
    <col min="1" max="1" width="10.44140625" style="70" customWidth="1"/>
    <col min="2" max="2" width="36.44140625" style="70" customWidth="1"/>
    <col min="3" max="3" width="5.88671875" style="70" customWidth="1"/>
    <col min="4" max="4" width="10.33203125" style="70" customWidth="1"/>
    <col min="5" max="5" width="9.6640625" style="70" customWidth="1"/>
    <col min="6" max="6" width="8.33203125" style="70" customWidth="1"/>
    <col min="7" max="7" width="10.6640625" style="70" customWidth="1"/>
    <col min="8" max="8" width="10.109375" style="70" bestFit="1" customWidth="1"/>
    <col min="9" max="16384" width="9.109375" style="70"/>
  </cols>
  <sheetData>
    <row r="1" spans="1:8" x14ac:dyDescent="0.3">
      <c r="A1" s="117"/>
    </row>
    <row r="2" spans="1:8" x14ac:dyDescent="0.3">
      <c r="A2" s="159" t="s">
        <v>83</v>
      </c>
      <c r="B2" s="159"/>
      <c r="C2" s="159"/>
      <c r="D2" s="159"/>
      <c r="E2" s="159"/>
      <c r="F2" s="159"/>
      <c r="G2" s="159"/>
      <c r="H2" s="159"/>
    </row>
    <row r="3" spans="1:8" x14ac:dyDescent="0.3">
      <c r="A3" s="117"/>
    </row>
    <row r="4" spans="1:8" ht="13.8" thickBot="1" x14ac:dyDescent="0.35">
      <c r="A4" s="160" t="s">
        <v>87</v>
      </c>
      <c r="B4" s="161"/>
      <c r="C4" s="161"/>
      <c r="D4" s="161"/>
      <c r="E4" s="161"/>
      <c r="F4" s="161"/>
      <c r="G4" s="161"/>
      <c r="H4" s="161"/>
    </row>
    <row r="5" spans="1:8" x14ac:dyDescent="0.3">
      <c r="A5" s="193" t="s">
        <v>0</v>
      </c>
      <c r="B5" s="164" t="s">
        <v>1</v>
      </c>
      <c r="C5" s="2"/>
      <c r="D5" s="185" t="s">
        <v>2</v>
      </c>
      <c r="E5" s="187" t="s">
        <v>3</v>
      </c>
      <c r="F5" s="197"/>
      <c r="G5" s="198"/>
      <c r="H5" s="190" t="s">
        <v>4</v>
      </c>
    </row>
    <row r="6" spans="1:8" ht="64.5" customHeight="1" thickBot="1" x14ac:dyDescent="0.35">
      <c r="A6" s="194"/>
      <c r="B6" s="195"/>
      <c r="C6" s="118" t="s">
        <v>5</v>
      </c>
      <c r="D6" s="196"/>
      <c r="E6" s="119" t="s">
        <v>6</v>
      </c>
      <c r="F6" s="120" t="s">
        <v>7</v>
      </c>
      <c r="G6" s="120" t="s">
        <v>8</v>
      </c>
      <c r="H6" s="199"/>
    </row>
    <row r="7" spans="1:8" ht="13.8" thickBot="1" x14ac:dyDescent="0.35">
      <c r="A7" s="34"/>
      <c r="B7" s="35" t="s">
        <v>99</v>
      </c>
      <c r="C7" s="35"/>
      <c r="D7" s="42"/>
      <c r="E7" s="42"/>
      <c r="F7" s="42"/>
      <c r="G7" s="42"/>
      <c r="H7" s="43"/>
    </row>
    <row r="8" spans="1:8" x14ac:dyDescent="0.3">
      <c r="A8" s="140">
        <v>226</v>
      </c>
      <c r="B8" s="141" t="s">
        <v>29</v>
      </c>
      <c r="C8" s="142"/>
      <c r="D8" s="143">
        <v>200</v>
      </c>
      <c r="E8" s="124">
        <v>5.24</v>
      </c>
      <c r="F8" s="124">
        <v>6.68</v>
      </c>
      <c r="G8" s="252">
        <v>27.65</v>
      </c>
      <c r="H8" s="253">
        <v>191.6</v>
      </c>
    </row>
    <row r="9" spans="1:8" x14ac:dyDescent="0.25">
      <c r="A9" s="10">
        <v>64</v>
      </c>
      <c r="B9" s="11" t="s">
        <v>95</v>
      </c>
      <c r="C9" s="8" t="s">
        <v>11</v>
      </c>
      <c r="D9" s="13" t="s">
        <v>93</v>
      </c>
      <c r="E9" s="254">
        <v>7.43</v>
      </c>
      <c r="F9" s="254">
        <v>11.14</v>
      </c>
      <c r="G9" s="254">
        <v>10.57</v>
      </c>
      <c r="H9" s="218">
        <v>173</v>
      </c>
    </row>
    <row r="10" spans="1:8" x14ac:dyDescent="0.25">
      <c r="A10" s="30">
        <v>464</v>
      </c>
      <c r="B10" s="44" t="s">
        <v>32</v>
      </c>
      <c r="C10" s="32" t="s">
        <v>11</v>
      </c>
      <c r="D10" s="33">
        <v>200</v>
      </c>
      <c r="E10" s="129">
        <v>1.4</v>
      </c>
      <c r="F10" s="129">
        <v>1.2</v>
      </c>
      <c r="G10" s="129">
        <v>11.4</v>
      </c>
      <c r="H10" s="130">
        <v>63</v>
      </c>
    </row>
    <row r="11" spans="1:8" ht="13.8" thickBot="1" x14ac:dyDescent="0.3">
      <c r="A11" s="30"/>
      <c r="B11" s="31" t="s">
        <v>14</v>
      </c>
      <c r="C11" s="32" t="s">
        <v>11</v>
      </c>
      <c r="D11" s="57">
        <v>40</v>
      </c>
      <c r="E11" s="219">
        <v>3.96</v>
      </c>
      <c r="F11" s="219">
        <v>0.72</v>
      </c>
      <c r="G11" s="219">
        <v>23</v>
      </c>
      <c r="H11" s="220">
        <v>111.4</v>
      </c>
    </row>
    <row r="12" spans="1:8" ht="13.5" customHeight="1" thickBot="1" x14ac:dyDescent="0.35">
      <c r="A12" s="174" t="s">
        <v>100</v>
      </c>
      <c r="B12" s="175"/>
      <c r="C12" s="102"/>
      <c r="D12" s="82">
        <v>520</v>
      </c>
      <c r="E12" s="131">
        <f>E11+E10+E9+E8</f>
        <v>18.03</v>
      </c>
      <c r="F12" s="131">
        <f t="shared" ref="F12:H12" si="0">F11+F10+F9+F8</f>
        <v>19.740000000000002</v>
      </c>
      <c r="G12" s="131">
        <f t="shared" si="0"/>
        <v>72.62</v>
      </c>
      <c r="H12" s="132">
        <f t="shared" si="0"/>
        <v>539</v>
      </c>
    </row>
    <row r="13" spans="1:8" x14ac:dyDescent="0.25">
      <c r="A13" s="136"/>
      <c r="B13" s="121" t="s">
        <v>98</v>
      </c>
      <c r="C13" s="122"/>
      <c r="D13" s="123"/>
      <c r="E13" s="124"/>
      <c r="F13" s="124"/>
      <c r="G13" s="124"/>
      <c r="H13" s="125"/>
    </row>
    <row r="14" spans="1:8" ht="13.8" thickBot="1" x14ac:dyDescent="0.3">
      <c r="A14" s="40">
        <v>82</v>
      </c>
      <c r="B14" s="126" t="s">
        <v>114</v>
      </c>
      <c r="C14" s="127" t="s">
        <v>11</v>
      </c>
      <c r="D14" s="128">
        <v>150</v>
      </c>
      <c r="E14" s="129">
        <v>0.8</v>
      </c>
      <c r="F14" s="129">
        <v>0.8</v>
      </c>
      <c r="G14" s="129">
        <v>2</v>
      </c>
      <c r="H14" s="130">
        <v>88</v>
      </c>
    </row>
    <row r="15" spans="1:8" ht="13.5" customHeight="1" thickBot="1" x14ac:dyDescent="0.35">
      <c r="A15" s="174" t="s">
        <v>101</v>
      </c>
      <c r="B15" s="175"/>
      <c r="C15" s="102"/>
      <c r="D15" s="82">
        <f>D14</f>
        <v>150</v>
      </c>
      <c r="E15" s="131">
        <f>E14</f>
        <v>0.8</v>
      </c>
      <c r="F15" s="131">
        <f t="shared" ref="F15:H15" si="1">F14</f>
        <v>0.8</v>
      </c>
      <c r="G15" s="131">
        <f t="shared" si="1"/>
        <v>2</v>
      </c>
      <c r="H15" s="132">
        <f t="shared" si="1"/>
        <v>88</v>
      </c>
    </row>
    <row r="16" spans="1:8" x14ac:dyDescent="0.25">
      <c r="A16" s="45"/>
      <c r="B16" s="35" t="s">
        <v>16</v>
      </c>
      <c r="C16" s="46"/>
      <c r="D16" s="47"/>
      <c r="E16" s="255"/>
      <c r="F16" s="255"/>
      <c r="G16" s="255"/>
      <c r="H16" s="256"/>
    </row>
    <row r="17" spans="1:8" ht="26.4" x14ac:dyDescent="0.25">
      <c r="A17" s="17">
        <v>18</v>
      </c>
      <c r="B17" s="18" t="s">
        <v>33</v>
      </c>
      <c r="C17" s="19" t="s">
        <v>11</v>
      </c>
      <c r="D17" s="16" t="s">
        <v>34</v>
      </c>
      <c r="E17" s="233">
        <v>0.8</v>
      </c>
      <c r="F17" s="233">
        <v>4.96</v>
      </c>
      <c r="G17" s="233">
        <v>2.88</v>
      </c>
      <c r="H17" s="234">
        <v>59.2</v>
      </c>
    </row>
    <row r="18" spans="1:8" x14ac:dyDescent="0.3">
      <c r="A18" s="20" t="s">
        <v>35</v>
      </c>
      <c r="B18" s="48" t="s">
        <v>36</v>
      </c>
      <c r="C18" s="8" t="s">
        <v>11</v>
      </c>
      <c r="D18" s="49">
        <v>250</v>
      </c>
      <c r="E18" s="229">
        <v>11.07</v>
      </c>
      <c r="F18" s="229">
        <v>3.93</v>
      </c>
      <c r="G18" s="229">
        <v>16.07</v>
      </c>
      <c r="H18" s="230">
        <v>143.75</v>
      </c>
    </row>
    <row r="19" spans="1:8" x14ac:dyDescent="0.25">
      <c r="A19" s="17">
        <v>341</v>
      </c>
      <c r="B19" s="7" t="s">
        <v>112</v>
      </c>
      <c r="C19" s="8" t="s">
        <v>11</v>
      </c>
      <c r="D19" s="16" t="s">
        <v>37</v>
      </c>
      <c r="E19" s="217">
        <v>12.8</v>
      </c>
      <c r="F19" s="217">
        <v>7.6</v>
      </c>
      <c r="G19" s="217">
        <v>8.6</v>
      </c>
      <c r="H19" s="218">
        <v>154</v>
      </c>
    </row>
    <row r="20" spans="1:8" x14ac:dyDescent="0.3">
      <c r="A20" s="23">
        <v>176</v>
      </c>
      <c r="B20" s="14" t="s">
        <v>111</v>
      </c>
      <c r="C20" s="50" t="s">
        <v>11</v>
      </c>
      <c r="D20" s="26">
        <v>150</v>
      </c>
      <c r="E20" s="231">
        <v>3.5</v>
      </c>
      <c r="F20" s="231">
        <v>7.4</v>
      </c>
      <c r="G20" s="231">
        <v>15</v>
      </c>
      <c r="H20" s="232">
        <v>142.5</v>
      </c>
    </row>
    <row r="21" spans="1:8" x14ac:dyDescent="0.3">
      <c r="A21" s="27">
        <v>495</v>
      </c>
      <c r="B21" s="18" t="s">
        <v>22</v>
      </c>
      <c r="C21" s="8" t="s">
        <v>11</v>
      </c>
      <c r="D21" s="28">
        <v>200</v>
      </c>
      <c r="E21" s="233">
        <v>0.6</v>
      </c>
      <c r="F21" s="233">
        <v>0.1</v>
      </c>
      <c r="G21" s="233">
        <v>20.100000000000001</v>
      </c>
      <c r="H21" s="234">
        <v>84</v>
      </c>
    </row>
    <row r="22" spans="1:8" x14ac:dyDescent="0.3">
      <c r="A22" s="23"/>
      <c r="B22" s="29" t="s">
        <v>23</v>
      </c>
      <c r="C22" s="8" t="s">
        <v>11</v>
      </c>
      <c r="D22" s="12">
        <v>80</v>
      </c>
      <c r="E22" s="217">
        <v>8.8000000000000007</v>
      </c>
      <c r="F22" s="217">
        <v>1.6</v>
      </c>
      <c r="G22" s="217">
        <v>30.66</v>
      </c>
      <c r="H22" s="218">
        <v>148.53</v>
      </c>
    </row>
    <row r="23" spans="1:8" ht="13.8" thickBot="1" x14ac:dyDescent="0.3">
      <c r="A23" s="30"/>
      <c r="B23" s="31" t="s">
        <v>14</v>
      </c>
      <c r="C23" s="32" t="s">
        <v>11</v>
      </c>
      <c r="D23" s="33">
        <v>40</v>
      </c>
      <c r="E23" s="219">
        <v>3.96</v>
      </c>
      <c r="F23" s="219">
        <v>0.72</v>
      </c>
      <c r="G23" s="219">
        <v>23</v>
      </c>
      <c r="H23" s="220">
        <v>111.4</v>
      </c>
    </row>
    <row r="24" spans="1:8" ht="15.9" customHeight="1" thickBot="1" x14ac:dyDescent="0.35">
      <c r="A24" s="181" t="s">
        <v>24</v>
      </c>
      <c r="B24" s="192"/>
      <c r="C24" s="84"/>
      <c r="D24" s="81">
        <v>720</v>
      </c>
      <c r="E24" s="248">
        <f>SUM(E17:E23)</f>
        <v>41.530000000000008</v>
      </c>
      <c r="F24" s="235">
        <f>SUM(F17:F23)</f>
        <v>26.310000000000002</v>
      </c>
      <c r="G24" s="235">
        <f>SUM(G17:G23)</f>
        <v>116.31</v>
      </c>
      <c r="H24" s="236">
        <f>SUM(H17:H23)</f>
        <v>843.38</v>
      </c>
    </row>
    <row r="25" spans="1:8" x14ac:dyDescent="0.3">
      <c r="A25" s="34"/>
      <c r="B25" s="35" t="s">
        <v>25</v>
      </c>
      <c r="C25" s="35"/>
      <c r="D25" s="36"/>
      <c r="E25" s="244"/>
      <c r="F25" s="244"/>
      <c r="G25" s="244"/>
      <c r="H25" s="245"/>
    </row>
    <row r="26" spans="1:8" x14ac:dyDescent="0.3">
      <c r="A26" s="37">
        <v>501</v>
      </c>
      <c r="B26" s="31" t="s">
        <v>26</v>
      </c>
      <c r="C26" s="38" t="s">
        <v>11</v>
      </c>
      <c r="D26" s="33">
        <v>200</v>
      </c>
      <c r="E26" s="129">
        <v>1</v>
      </c>
      <c r="F26" s="129">
        <v>0.2</v>
      </c>
      <c r="G26" s="129">
        <v>20.2</v>
      </c>
      <c r="H26" s="130">
        <v>86</v>
      </c>
    </row>
    <row r="27" spans="1:8" ht="13.8" thickBot="1" x14ac:dyDescent="0.35">
      <c r="A27" s="23"/>
      <c r="B27" s="152" t="s">
        <v>108</v>
      </c>
      <c r="C27" s="153" t="s">
        <v>11</v>
      </c>
      <c r="D27" s="157">
        <v>100</v>
      </c>
      <c r="E27" s="129">
        <v>7.03</v>
      </c>
      <c r="F27" s="129">
        <v>5.6</v>
      </c>
      <c r="G27" s="129">
        <v>46.09</v>
      </c>
      <c r="H27" s="130">
        <v>330</v>
      </c>
    </row>
    <row r="28" spans="1:8" ht="15.9" customHeight="1" thickBot="1" x14ac:dyDescent="0.35">
      <c r="A28" s="181" t="s">
        <v>27</v>
      </c>
      <c r="B28" s="192"/>
      <c r="C28" s="84"/>
      <c r="D28" s="81">
        <v>300</v>
      </c>
      <c r="E28" s="257">
        <f>E27+E26</f>
        <v>8.0300000000000011</v>
      </c>
      <c r="F28" s="257">
        <f t="shared" ref="F28:H28" si="2">F27+F26</f>
        <v>5.8</v>
      </c>
      <c r="G28" s="257">
        <f t="shared" si="2"/>
        <v>66.290000000000006</v>
      </c>
      <c r="H28" s="258">
        <f t="shared" si="2"/>
        <v>416</v>
      </c>
    </row>
    <row r="29" spans="1:8" ht="15.9" customHeight="1" thickBot="1" x14ac:dyDescent="0.35">
      <c r="A29" s="181" t="s">
        <v>28</v>
      </c>
      <c r="B29" s="192"/>
      <c r="C29" s="114"/>
      <c r="D29" s="116">
        <f>D28+D24+D15+D12</f>
        <v>1690</v>
      </c>
      <c r="E29" s="248">
        <f t="shared" ref="E29:H29" si="3">E28+E24+E15+E12</f>
        <v>68.390000000000015</v>
      </c>
      <c r="F29" s="248">
        <f t="shared" si="3"/>
        <v>52.65</v>
      </c>
      <c r="G29" s="248">
        <f t="shared" si="3"/>
        <v>257.22000000000003</v>
      </c>
      <c r="H29" s="249">
        <f t="shared" si="3"/>
        <v>1886.38</v>
      </c>
    </row>
    <row r="30" spans="1:8" x14ac:dyDescent="0.3">
      <c r="G30" s="73"/>
      <c r="H30" s="73"/>
    </row>
    <row r="31" spans="1:8" x14ac:dyDescent="0.3">
      <c r="G31" s="73"/>
    </row>
  </sheetData>
  <mergeCells count="12">
    <mergeCell ref="A12:B12"/>
    <mergeCell ref="A24:B24"/>
    <mergeCell ref="A28:B28"/>
    <mergeCell ref="A29:B29"/>
    <mergeCell ref="A15:B15"/>
    <mergeCell ref="A2:H2"/>
    <mergeCell ref="A4:H4"/>
    <mergeCell ref="A5:A6"/>
    <mergeCell ref="B5:B6"/>
    <mergeCell ref="D5:D6"/>
    <mergeCell ref="E5:G5"/>
    <mergeCell ref="H5:H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93AD3-BFF9-4A99-9392-4EE8FDCA8A43}">
  <dimension ref="A1:H29"/>
  <sheetViews>
    <sheetView topLeftCell="A19" workbookViewId="0">
      <selection activeCell="G32" sqref="G32"/>
    </sheetView>
  </sheetViews>
  <sheetFormatPr defaultColWidth="9.109375" defaultRowHeight="13.2" x14ac:dyDescent="0.3"/>
  <cols>
    <col min="1" max="1" width="9.44140625" style="70" customWidth="1"/>
    <col min="2" max="2" width="36.44140625" style="70" customWidth="1"/>
    <col min="3" max="3" width="5.88671875" style="70" customWidth="1"/>
    <col min="4" max="4" width="8.109375" style="70" customWidth="1"/>
    <col min="5" max="5" width="9.6640625" style="70" customWidth="1"/>
    <col min="6" max="6" width="8.33203125" style="70" customWidth="1"/>
    <col min="7" max="7" width="10.6640625" style="70" customWidth="1"/>
    <col min="8" max="16384" width="9.109375" style="70"/>
  </cols>
  <sheetData>
    <row r="1" spans="1:8" x14ac:dyDescent="0.3">
      <c r="A1" s="117"/>
    </row>
    <row r="2" spans="1:8" x14ac:dyDescent="0.3">
      <c r="A2" s="159" t="s">
        <v>83</v>
      </c>
      <c r="B2" s="159"/>
      <c r="C2" s="159"/>
      <c r="D2" s="159"/>
      <c r="E2" s="159"/>
      <c r="F2" s="159"/>
      <c r="G2" s="159"/>
      <c r="H2" s="159"/>
    </row>
    <row r="3" spans="1:8" x14ac:dyDescent="0.3">
      <c r="A3" s="117"/>
    </row>
    <row r="4" spans="1:8" ht="13.8" thickBot="1" x14ac:dyDescent="0.35">
      <c r="A4" s="200" t="s">
        <v>88</v>
      </c>
      <c r="B4" s="201"/>
      <c r="C4" s="201"/>
      <c r="D4" s="201"/>
      <c r="E4" s="201"/>
      <c r="F4" s="201"/>
      <c r="G4" s="201"/>
      <c r="H4" s="201"/>
    </row>
    <row r="5" spans="1:8" x14ac:dyDescent="0.3">
      <c r="A5" s="202" t="s">
        <v>0</v>
      </c>
      <c r="B5" s="185" t="s">
        <v>1</v>
      </c>
      <c r="C5" s="2"/>
      <c r="D5" s="185" t="s">
        <v>2</v>
      </c>
      <c r="E5" s="187" t="s">
        <v>3</v>
      </c>
      <c r="F5" s="188"/>
      <c r="G5" s="189"/>
      <c r="H5" s="190" t="s">
        <v>4</v>
      </c>
    </row>
    <row r="6" spans="1:8" x14ac:dyDescent="0.3">
      <c r="A6" s="203"/>
      <c r="B6" s="204"/>
      <c r="C6" s="144" t="s">
        <v>5</v>
      </c>
      <c r="D6" s="204"/>
      <c r="E6" s="145" t="s">
        <v>6</v>
      </c>
      <c r="F6" s="135" t="s">
        <v>7</v>
      </c>
      <c r="G6" s="135" t="s">
        <v>8</v>
      </c>
      <c r="H6" s="205"/>
    </row>
    <row r="7" spans="1:8" x14ac:dyDescent="0.3">
      <c r="A7" s="23"/>
      <c r="B7" s="15" t="s">
        <v>99</v>
      </c>
      <c r="C7" s="15"/>
      <c r="D7" s="29"/>
      <c r="E7" s="29"/>
      <c r="F7" s="29"/>
      <c r="G7" s="29"/>
      <c r="H7" s="51"/>
    </row>
    <row r="8" spans="1:8" ht="26.4" x14ac:dyDescent="0.3">
      <c r="A8" s="27" t="s">
        <v>96</v>
      </c>
      <c r="B8" s="21" t="s">
        <v>97</v>
      </c>
      <c r="C8" s="8" t="s">
        <v>11</v>
      </c>
      <c r="D8" s="12" t="s">
        <v>31</v>
      </c>
      <c r="E8" s="239">
        <v>21.8</v>
      </c>
      <c r="F8" s="239">
        <v>7</v>
      </c>
      <c r="G8" s="239">
        <v>22.5</v>
      </c>
      <c r="H8" s="240">
        <v>239.4</v>
      </c>
    </row>
    <row r="9" spans="1:8" ht="26.4" x14ac:dyDescent="0.3">
      <c r="A9" s="39">
        <v>212</v>
      </c>
      <c r="B9" s="53" t="s">
        <v>38</v>
      </c>
      <c r="C9" s="8" t="s">
        <v>11</v>
      </c>
      <c r="D9" s="12">
        <v>200</v>
      </c>
      <c r="E9" s="217">
        <v>8.42</v>
      </c>
      <c r="F9" s="217">
        <v>9.0399999999999991</v>
      </c>
      <c r="G9" s="217">
        <v>31.46</v>
      </c>
      <c r="H9" s="218">
        <v>240.8</v>
      </c>
    </row>
    <row r="10" spans="1:8" x14ac:dyDescent="0.3">
      <c r="A10" s="60">
        <v>462</v>
      </c>
      <c r="B10" s="56" t="s">
        <v>13</v>
      </c>
      <c r="C10" s="32" t="s">
        <v>11</v>
      </c>
      <c r="D10" s="33">
        <v>200</v>
      </c>
      <c r="E10" s="219">
        <v>3.3</v>
      </c>
      <c r="F10" s="219">
        <v>2.9</v>
      </c>
      <c r="G10" s="219">
        <v>13.8</v>
      </c>
      <c r="H10" s="220">
        <v>94</v>
      </c>
    </row>
    <row r="11" spans="1:8" ht="13.8" thickBot="1" x14ac:dyDescent="0.3">
      <c r="A11" s="30"/>
      <c r="B11" s="31" t="s">
        <v>14</v>
      </c>
      <c r="C11" s="32" t="s">
        <v>11</v>
      </c>
      <c r="D11" s="57">
        <v>40</v>
      </c>
      <c r="E11" s="219">
        <v>3.96</v>
      </c>
      <c r="F11" s="219">
        <v>0.72</v>
      </c>
      <c r="G11" s="219">
        <v>23</v>
      </c>
      <c r="H11" s="220">
        <v>111.4</v>
      </c>
    </row>
    <row r="12" spans="1:8" ht="13.5" customHeight="1" thickBot="1" x14ac:dyDescent="0.35">
      <c r="A12" s="174" t="s">
        <v>100</v>
      </c>
      <c r="B12" s="175"/>
      <c r="C12" s="102"/>
      <c r="D12" s="146">
        <v>550</v>
      </c>
      <c r="E12" s="131">
        <f>SUM(E8:E11)</f>
        <v>37.479999999999997</v>
      </c>
      <c r="F12" s="131">
        <f>SUM(F8:F11)</f>
        <v>19.659999999999997</v>
      </c>
      <c r="G12" s="131">
        <f>SUM(G8:G11)</f>
        <v>90.76</v>
      </c>
      <c r="H12" s="132">
        <f>SUM(H8:H11)</f>
        <v>685.6</v>
      </c>
    </row>
    <row r="13" spans="1:8" x14ac:dyDescent="0.25">
      <c r="A13" s="136"/>
      <c r="B13" s="121" t="s">
        <v>98</v>
      </c>
      <c r="C13" s="122"/>
      <c r="D13" s="123"/>
      <c r="E13" s="124"/>
      <c r="F13" s="124"/>
      <c r="G13" s="124"/>
      <c r="H13" s="125"/>
    </row>
    <row r="14" spans="1:8" ht="13.8" thickBot="1" x14ac:dyDescent="0.3">
      <c r="A14" s="40">
        <v>82</v>
      </c>
      <c r="B14" s="126" t="s">
        <v>114</v>
      </c>
      <c r="C14" s="127" t="s">
        <v>11</v>
      </c>
      <c r="D14" s="128">
        <v>150</v>
      </c>
      <c r="E14" s="129">
        <v>0.8</v>
      </c>
      <c r="F14" s="129">
        <v>0.8</v>
      </c>
      <c r="G14" s="129">
        <v>2</v>
      </c>
      <c r="H14" s="130">
        <v>88</v>
      </c>
    </row>
    <row r="15" spans="1:8" ht="13.5" customHeight="1" thickBot="1" x14ac:dyDescent="0.35">
      <c r="A15" s="174" t="s">
        <v>101</v>
      </c>
      <c r="B15" s="175"/>
      <c r="C15" s="102"/>
      <c r="D15" s="82">
        <f>D14</f>
        <v>150</v>
      </c>
      <c r="E15" s="131">
        <f>E14</f>
        <v>0.8</v>
      </c>
      <c r="F15" s="131">
        <f t="shared" ref="F15:H15" si="0">F14</f>
        <v>0.8</v>
      </c>
      <c r="G15" s="131">
        <f t="shared" si="0"/>
        <v>2</v>
      </c>
      <c r="H15" s="131">
        <f t="shared" si="0"/>
        <v>88</v>
      </c>
    </row>
    <row r="16" spans="1:8" x14ac:dyDescent="0.25">
      <c r="A16" s="45"/>
      <c r="B16" s="35" t="s">
        <v>16</v>
      </c>
      <c r="C16" s="46"/>
      <c r="D16" s="47"/>
      <c r="E16" s="255"/>
      <c r="F16" s="255"/>
      <c r="G16" s="255"/>
      <c r="H16" s="256"/>
    </row>
    <row r="17" spans="1:8" ht="26.4" x14ac:dyDescent="0.3">
      <c r="A17" s="58">
        <v>29</v>
      </c>
      <c r="B17" s="48" t="s">
        <v>39</v>
      </c>
      <c r="C17" s="19" t="s">
        <v>11</v>
      </c>
      <c r="D17" s="16" t="s">
        <v>34</v>
      </c>
      <c r="E17" s="233">
        <v>1.1200000000000001</v>
      </c>
      <c r="F17" s="233">
        <v>4.88</v>
      </c>
      <c r="G17" s="233">
        <v>9.68</v>
      </c>
      <c r="H17" s="234">
        <v>87.2</v>
      </c>
    </row>
    <row r="18" spans="1:8" x14ac:dyDescent="0.3">
      <c r="A18" s="59" t="s">
        <v>40</v>
      </c>
      <c r="B18" s="21" t="s">
        <v>41</v>
      </c>
      <c r="C18" s="8" t="s">
        <v>11</v>
      </c>
      <c r="D18" s="28" t="s">
        <v>42</v>
      </c>
      <c r="E18" s="233">
        <v>9.75</v>
      </c>
      <c r="F18" s="233">
        <v>4.87</v>
      </c>
      <c r="G18" s="233">
        <v>16.399999999999999</v>
      </c>
      <c r="H18" s="234">
        <v>144.94999999999999</v>
      </c>
    </row>
    <row r="19" spans="1:8" x14ac:dyDescent="0.3">
      <c r="A19" s="27" t="s">
        <v>43</v>
      </c>
      <c r="B19" s="52" t="s">
        <v>44</v>
      </c>
      <c r="C19" s="8" t="s">
        <v>11</v>
      </c>
      <c r="D19" s="16" t="s">
        <v>37</v>
      </c>
      <c r="E19" s="231">
        <v>12.31</v>
      </c>
      <c r="F19" s="231">
        <v>10.02</v>
      </c>
      <c r="G19" s="231">
        <v>5.67</v>
      </c>
      <c r="H19" s="232">
        <v>162.83000000000001</v>
      </c>
    </row>
    <row r="20" spans="1:8" x14ac:dyDescent="0.3">
      <c r="A20" s="23">
        <v>377</v>
      </c>
      <c r="B20" s="52" t="s">
        <v>45</v>
      </c>
      <c r="C20" s="8" t="s">
        <v>11</v>
      </c>
      <c r="D20" s="16" t="s">
        <v>94</v>
      </c>
      <c r="E20" s="231">
        <v>3.15</v>
      </c>
      <c r="F20" s="231">
        <v>6</v>
      </c>
      <c r="G20" s="231">
        <v>9.15</v>
      </c>
      <c r="H20" s="232">
        <v>102</v>
      </c>
    </row>
    <row r="21" spans="1:8" x14ac:dyDescent="0.3">
      <c r="A21" s="39">
        <v>486</v>
      </c>
      <c r="B21" s="18" t="s">
        <v>58</v>
      </c>
      <c r="C21" s="63" t="s">
        <v>11</v>
      </c>
      <c r="D21" s="9">
        <v>200</v>
      </c>
      <c r="E21" s="239">
        <v>0.1</v>
      </c>
      <c r="F21" s="239">
        <v>0.1</v>
      </c>
      <c r="G21" s="239">
        <v>11.1</v>
      </c>
      <c r="H21" s="240">
        <v>46</v>
      </c>
    </row>
    <row r="22" spans="1:8" x14ac:dyDescent="0.3">
      <c r="A22" s="27"/>
      <c r="B22" s="29" t="s">
        <v>23</v>
      </c>
      <c r="C22" s="8" t="s">
        <v>11</v>
      </c>
      <c r="D22" s="12">
        <v>80</v>
      </c>
      <c r="E22" s="217">
        <v>8.8000000000000007</v>
      </c>
      <c r="F22" s="217">
        <v>1.6</v>
      </c>
      <c r="G22" s="217">
        <v>30.66</v>
      </c>
      <c r="H22" s="218">
        <v>148.53</v>
      </c>
    </row>
    <row r="23" spans="1:8" ht="13.8" thickBot="1" x14ac:dyDescent="0.3">
      <c r="A23" s="30"/>
      <c r="B23" s="31" t="s">
        <v>14</v>
      </c>
      <c r="C23" s="32" t="s">
        <v>11</v>
      </c>
      <c r="D23" s="33">
        <v>40</v>
      </c>
      <c r="E23" s="219">
        <v>3.96</v>
      </c>
      <c r="F23" s="219">
        <v>0.72</v>
      </c>
      <c r="G23" s="219">
        <v>23</v>
      </c>
      <c r="H23" s="220">
        <v>111.4</v>
      </c>
    </row>
    <row r="24" spans="1:8" ht="15.9" customHeight="1" thickBot="1" x14ac:dyDescent="0.35">
      <c r="A24" s="181" t="s">
        <v>24</v>
      </c>
      <c r="B24" s="192"/>
      <c r="C24" s="84"/>
      <c r="D24" s="147">
        <v>900</v>
      </c>
      <c r="E24" s="248">
        <f>SUM(E17:E23)</f>
        <v>39.190000000000005</v>
      </c>
      <c r="F24" s="248">
        <f>SUM(F17:F23)</f>
        <v>28.19</v>
      </c>
      <c r="G24" s="248">
        <f>SUM(G17:G23)</f>
        <v>105.66</v>
      </c>
      <c r="H24" s="249">
        <f>SUM(H17:H23)</f>
        <v>802.91</v>
      </c>
    </row>
    <row r="25" spans="1:8" x14ac:dyDescent="0.3">
      <c r="A25" s="34"/>
      <c r="B25" s="35" t="s">
        <v>25</v>
      </c>
      <c r="C25" s="35"/>
      <c r="D25" s="36"/>
      <c r="E25" s="244"/>
      <c r="F25" s="244"/>
      <c r="G25" s="244"/>
      <c r="H25" s="245"/>
    </row>
    <row r="26" spans="1:8" x14ac:dyDescent="0.3">
      <c r="A26" s="37">
        <v>501</v>
      </c>
      <c r="B26" s="31" t="s">
        <v>26</v>
      </c>
      <c r="C26" s="38" t="s">
        <v>11</v>
      </c>
      <c r="D26" s="33">
        <v>200</v>
      </c>
      <c r="E26" s="129">
        <v>1</v>
      </c>
      <c r="F26" s="129">
        <v>0.2</v>
      </c>
      <c r="G26" s="129">
        <v>20.2</v>
      </c>
      <c r="H26" s="130">
        <v>86</v>
      </c>
    </row>
    <row r="27" spans="1:8" ht="13.8" thickBot="1" x14ac:dyDescent="0.35">
      <c r="A27" s="23"/>
      <c r="B27" s="152" t="s">
        <v>108</v>
      </c>
      <c r="C27" s="153" t="s">
        <v>11</v>
      </c>
      <c r="D27" s="157">
        <v>100</v>
      </c>
      <c r="E27" s="129">
        <v>7.03</v>
      </c>
      <c r="F27" s="129">
        <v>5.6</v>
      </c>
      <c r="G27" s="129">
        <v>46.09</v>
      </c>
      <c r="H27" s="130">
        <v>330</v>
      </c>
    </row>
    <row r="28" spans="1:8" ht="15.9" customHeight="1" thickBot="1" x14ac:dyDescent="0.35">
      <c r="A28" s="181" t="s">
        <v>27</v>
      </c>
      <c r="B28" s="192"/>
      <c r="C28" s="84"/>
      <c r="D28" s="147">
        <v>300</v>
      </c>
      <c r="E28" s="248">
        <f>SUM(E26:E27)</f>
        <v>8.0300000000000011</v>
      </c>
      <c r="F28" s="235">
        <f>SUM(F26:F27)</f>
        <v>5.8</v>
      </c>
      <c r="G28" s="235">
        <f>SUM(G26:G27)</f>
        <v>66.290000000000006</v>
      </c>
      <c r="H28" s="236">
        <f>SUM(H26:H27)</f>
        <v>416</v>
      </c>
    </row>
    <row r="29" spans="1:8" ht="15.9" customHeight="1" thickBot="1" x14ac:dyDescent="0.35">
      <c r="A29" s="181" t="s">
        <v>28</v>
      </c>
      <c r="B29" s="192"/>
      <c r="C29" s="84"/>
      <c r="D29" s="147">
        <f>D28+D24+D15+D12</f>
        <v>1900</v>
      </c>
      <c r="E29" s="249">
        <f t="shared" ref="E29:H29" si="1">E28+E24+E15+E12</f>
        <v>85.5</v>
      </c>
      <c r="F29" s="249">
        <f t="shared" si="1"/>
        <v>54.449999999999996</v>
      </c>
      <c r="G29" s="249">
        <f t="shared" si="1"/>
        <v>264.70999999999998</v>
      </c>
      <c r="H29" s="249">
        <f t="shared" si="1"/>
        <v>1992.5099999999998</v>
      </c>
    </row>
  </sheetData>
  <mergeCells count="12">
    <mergeCell ref="A12:B12"/>
    <mergeCell ref="A24:B24"/>
    <mergeCell ref="A15:B15"/>
    <mergeCell ref="A28:B28"/>
    <mergeCell ref="A29:B29"/>
    <mergeCell ref="A2:H2"/>
    <mergeCell ref="A4:H4"/>
    <mergeCell ref="A5:A6"/>
    <mergeCell ref="B5:B6"/>
    <mergeCell ref="D5:D6"/>
    <mergeCell ref="E5:G5"/>
    <mergeCell ref="H5:H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BEFB1-7B65-4547-85C8-6E41A0D77AFB}">
  <dimension ref="A1:H29"/>
  <sheetViews>
    <sheetView topLeftCell="A19" workbookViewId="0">
      <selection activeCell="H34" sqref="H34"/>
    </sheetView>
  </sheetViews>
  <sheetFormatPr defaultColWidth="9.109375" defaultRowHeight="13.2" x14ac:dyDescent="0.3"/>
  <cols>
    <col min="1" max="1" width="9.44140625" style="70" customWidth="1"/>
    <col min="2" max="2" width="36.44140625" style="70" customWidth="1"/>
    <col min="3" max="3" width="5.88671875" style="70" customWidth="1"/>
    <col min="4" max="4" width="8.109375" style="70" customWidth="1"/>
    <col min="5" max="5" width="9.6640625" style="70" customWidth="1"/>
    <col min="6" max="6" width="8.33203125" style="70" customWidth="1"/>
    <col min="7" max="7" width="10.6640625" style="70" customWidth="1"/>
    <col min="8" max="16384" width="9.109375" style="70"/>
  </cols>
  <sheetData>
    <row r="1" spans="1:8" x14ac:dyDescent="0.3">
      <c r="A1" s="117"/>
    </row>
    <row r="2" spans="1:8" x14ac:dyDescent="0.3">
      <c r="A2" s="159" t="s">
        <v>83</v>
      </c>
      <c r="B2" s="159"/>
      <c r="C2" s="159"/>
      <c r="D2" s="159"/>
      <c r="E2" s="159"/>
      <c r="F2" s="159"/>
      <c r="G2" s="159"/>
      <c r="H2" s="159"/>
    </row>
    <row r="3" spans="1:8" x14ac:dyDescent="0.3">
      <c r="A3" s="117"/>
    </row>
    <row r="4" spans="1:8" ht="13.8" thickBot="1" x14ac:dyDescent="0.35">
      <c r="A4" s="160" t="s">
        <v>89</v>
      </c>
      <c r="B4" s="161"/>
      <c r="C4" s="161"/>
      <c r="D4" s="161"/>
      <c r="E4" s="161"/>
      <c r="F4" s="161"/>
      <c r="G4" s="161"/>
      <c r="H4" s="161"/>
    </row>
    <row r="5" spans="1:8" x14ac:dyDescent="0.3">
      <c r="A5" s="193" t="s">
        <v>0</v>
      </c>
      <c r="B5" s="164" t="s">
        <v>1</v>
      </c>
      <c r="C5" s="2"/>
      <c r="D5" s="185" t="s">
        <v>2</v>
      </c>
      <c r="E5" s="187" t="s">
        <v>3</v>
      </c>
      <c r="F5" s="197"/>
      <c r="G5" s="198"/>
      <c r="H5" s="190" t="s">
        <v>4</v>
      </c>
    </row>
    <row r="6" spans="1:8" ht="60.75" customHeight="1" thickBot="1" x14ac:dyDescent="0.35">
      <c r="A6" s="194"/>
      <c r="B6" s="195"/>
      <c r="C6" s="118" t="s">
        <v>5</v>
      </c>
      <c r="D6" s="196"/>
      <c r="E6" s="119" t="s">
        <v>6</v>
      </c>
      <c r="F6" s="120" t="s">
        <v>7</v>
      </c>
      <c r="G6" s="120" t="s">
        <v>8</v>
      </c>
      <c r="H6" s="199"/>
    </row>
    <row r="7" spans="1:8" x14ac:dyDescent="0.3">
      <c r="A7" s="34"/>
      <c r="B7" s="35" t="s">
        <v>99</v>
      </c>
      <c r="C7" s="35"/>
      <c r="D7" s="42"/>
      <c r="E7" s="42"/>
      <c r="F7" s="42"/>
      <c r="G7" s="42"/>
      <c r="H7" s="43"/>
    </row>
    <row r="8" spans="1:8" x14ac:dyDescent="0.3">
      <c r="A8" s="39">
        <v>233</v>
      </c>
      <c r="B8" s="29" t="s">
        <v>47</v>
      </c>
      <c r="C8" s="8" t="s">
        <v>11</v>
      </c>
      <c r="D8" s="12">
        <v>200</v>
      </c>
      <c r="E8" s="217">
        <v>7.5</v>
      </c>
      <c r="F8" s="217">
        <v>6.86</v>
      </c>
      <c r="G8" s="217">
        <v>28.54</v>
      </c>
      <c r="H8" s="218">
        <v>199.8</v>
      </c>
    </row>
    <row r="9" spans="1:8" x14ac:dyDescent="0.3">
      <c r="A9" s="39">
        <v>268</v>
      </c>
      <c r="B9" s="29" t="s">
        <v>48</v>
      </c>
      <c r="C9" s="8" t="s">
        <v>11</v>
      </c>
      <c r="D9" s="12" t="s">
        <v>49</v>
      </c>
      <c r="E9" s="217">
        <v>6.5</v>
      </c>
      <c r="F9" s="217">
        <v>7.2</v>
      </c>
      <c r="G9" s="217">
        <v>3.2</v>
      </c>
      <c r="H9" s="218">
        <v>104</v>
      </c>
    </row>
    <row r="10" spans="1:8" x14ac:dyDescent="0.25">
      <c r="A10" s="30"/>
      <c r="B10" s="31" t="s">
        <v>14</v>
      </c>
      <c r="C10" s="32" t="s">
        <v>11</v>
      </c>
      <c r="D10" s="33">
        <v>40</v>
      </c>
      <c r="E10" s="219">
        <v>3.96</v>
      </c>
      <c r="F10" s="219">
        <v>0.72</v>
      </c>
      <c r="G10" s="219">
        <v>23</v>
      </c>
      <c r="H10" s="220">
        <v>111.4</v>
      </c>
    </row>
    <row r="11" spans="1:8" ht="13.8" thickBot="1" x14ac:dyDescent="0.3">
      <c r="A11" s="30">
        <v>465</v>
      </c>
      <c r="B11" s="44" t="s">
        <v>32</v>
      </c>
      <c r="C11" s="32" t="s">
        <v>11</v>
      </c>
      <c r="D11" s="33">
        <v>200</v>
      </c>
      <c r="E11" s="129">
        <v>2.8</v>
      </c>
      <c r="F11" s="129">
        <v>2.5</v>
      </c>
      <c r="G11" s="129">
        <v>13.6</v>
      </c>
      <c r="H11" s="130">
        <v>88</v>
      </c>
    </row>
    <row r="12" spans="1:8" ht="13.5" customHeight="1" thickBot="1" x14ac:dyDescent="0.35">
      <c r="A12" s="174" t="s">
        <v>100</v>
      </c>
      <c r="B12" s="175"/>
      <c r="C12" s="102"/>
      <c r="D12" s="146">
        <f>D11+D10+D8+130</f>
        <v>570</v>
      </c>
      <c r="E12" s="131">
        <f>SUM(E8:E11)</f>
        <v>20.76</v>
      </c>
      <c r="F12" s="131">
        <f t="shared" ref="F12:H12" si="0">SUM(F8:F11)</f>
        <v>17.28</v>
      </c>
      <c r="G12" s="131">
        <f t="shared" si="0"/>
        <v>68.339999999999989</v>
      </c>
      <c r="H12" s="132">
        <f t="shared" si="0"/>
        <v>503.20000000000005</v>
      </c>
    </row>
    <row r="13" spans="1:8" x14ac:dyDescent="0.25">
      <c r="A13" s="136"/>
      <c r="B13" s="121" t="s">
        <v>98</v>
      </c>
      <c r="C13" s="122"/>
      <c r="D13" s="123"/>
      <c r="E13" s="124"/>
      <c r="F13" s="124"/>
      <c r="G13" s="124"/>
      <c r="H13" s="125"/>
    </row>
    <row r="14" spans="1:8" ht="13.8" thickBot="1" x14ac:dyDescent="0.3">
      <c r="A14" s="40">
        <v>82</v>
      </c>
      <c r="B14" s="126" t="s">
        <v>114</v>
      </c>
      <c r="C14" s="127" t="s">
        <v>11</v>
      </c>
      <c r="D14" s="128">
        <v>150</v>
      </c>
      <c r="E14" s="129">
        <v>0.8</v>
      </c>
      <c r="F14" s="129">
        <v>0.8</v>
      </c>
      <c r="G14" s="129">
        <v>2</v>
      </c>
      <c r="H14" s="130">
        <v>88</v>
      </c>
    </row>
    <row r="15" spans="1:8" ht="13.5" customHeight="1" thickBot="1" x14ac:dyDescent="0.35">
      <c r="A15" s="174" t="s">
        <v>101</v>
      </c>
      <c r="B15" s="175"/>
      <c r="C15" s="102"/>
      <c r="D15" s="82">
        <f>D14</f>
        <v>150</v>
      </c>
      <c r="E15" s="131">
        <f>E14</f>
        <v>0.8</v>
      </c>
      <c r="F15" s="131">
        <f t="shared" ref="F15:H15" si="1">F14</f>
        <v>0.8</v>
      </c>
      <c r="G15" s="131">
        <f t="shared" si="1"/>
        <v>2</v>
      </c>
      <c r="H15" s="131">
        <f t="shared" si="1"/>
        <v>88</v>
      </c>
    </row>
    <row r="16" spans="1:8" x14ac:dyDescent="0.25">
      <c r="A16" s="45"/>
      <c r="B16" s="35" t="s">
        <v>16</v>
      </c>
      <c r="C16" s="46"/>
      <c r="D16" s="47"/>
      <c r="E16" s="255"/>
      <c r="F16" s="255"/>
      <c r="G16" s="255"/>
      <c r="H16" s="256"/>
    </row>
    <row r="17" spans="1:8" ht="26.4" x14ac:dyDescent="0.25">
      <c r="A17" s="6">
        <v>5</v>
      </c>
      <c r="B17" s="7" t="s">
        <v>82</v>
      </c>
      <c r="C17" s="8" t="s">
        <v>11</v>
      </c>
      <c r="D17" s="16" t="s">
        <v>34</v>
      </c>
      <c r="E17" s="233">
        <v>1.04</v>
      </c>
      <c r="F17" s="233">
        <v>4.88</v>
      </c>
      <c r="G17" s="233">
        <v>2.2400000000000002</v>
      </c>
      <c r="H17" s="234">
        <v>56.8</v>
      </c>
    </row>
    <row r="18" spans="1:8" ht="26.4" x14ac:dyDescent="0.3">
      <c r="A18" s="23" t="s">
        <v>50</v>
      </c>
      <c r="B18" s="52" t="s">
        <v>51</v>
      </c>
      <c r="C18" s="19" t="s">
        <v>11</v>
      </c>
      <c r="D18" s="12" t="s">
        <v>42</v>
      </c>
      <c r="E18" s="231">
        <v>5.2350000000000003</v>
      </c>
      <c r="F18" s="231">
        <v>5.71</v>
      </c>
      <c r="G18" s="231">
        <v>17.850000000000001</v>
      </c>
      <c r="H18" s="232">
        <v>143.87</v>
      </c>
    </row>
    <row r="19" spans="1:8" x14ac:dyDescent="0.3">
      <c r="A19" s="39">
        <v>299</v>
      </c>
      <c r="B19" s="14" t="s">
        <v>52</v>
      </c>
      <c r="C19" s="8" t="s">
        <v>11</v>
      </c>
      <c r="D19" s="12">
        <v>90</v>
      </c>
      <c r="E19" s="231">
        <v>10.69</v>
      </c>
      <c r="F19" s="231">
        <v>1.84</v>
      </c>
      <c r="G19" s="231">
        <v>5.78</v>
      </c>
      <c r="H19" s="232">
        <v>82.77</v>
      </c>
    </row>
    <row r="20" spans="1:8" x14ac:dyDescent="0.3">
      <c r="A20" s="23">
        <v>205</v>
      </c>
      <c r="B20" s="52" t="s">
        <v>53</v>
      </c>
      <c r="C20" s="19"/>
      <c r="D20" s="12">
        <v>150</v>
      </c>
      <c r="E20" s="231">
        <v>3.7</v>
      </c>
      <c r="F20" s="231">
        <v>4.9000000000000004</v>
      </c>
      <c r="G20" s="231">
        <v>37.700000000000003</v>
      </c>
      <c r="H20" s="232">
        <v>209.6</v>
      </c>
    </row>
    <row r="21" spans="1:8" x14ac:dyDescent="0.3">
      <c r="A21" s="27">
        <v>496</v>
      </c>
      <c r="B21" s="18" t="s">
        <v>69</v>
      </c>
      <c r="C21" s="8" t="s">
        <v>11</v>
      </c>
      <c r="D21" s="28">
        <v>200</v>
      </c>
      <c r="E21" s="217">
        <v>0.7</v>
      </c>
      <c r="F21" s="217">
        <v>0.3</v>
      </c>
      <c r="G21" s="217">
        <v>18.3</v>
      </c>
      <c r="H21" s="218">
        <v>78</v>
      </c>
    </row>
    <row r="22" spans="1:8" x14ac:dyDescent="0.3">
      <c r="A22" s="27"/>
      <c r="B22" s="29" t="s">
        <v>23</v>
      </c>
      <c r="C22" s="8" t="s">
        <v>11</v>
      </c>
      <c r="D22" s="12">
        <v>80</v>
      </c>
      <c r="E22" s="217">
        <v>8.8000000000000007</v>
      </c>
      <c r="F22" s="217">
        <v>1.6</v>
      </c>
      <c r="G22" s="217">
        <v>30.66</v>
      </c>
      <c r="H22" s="218">
        <v>148.53</v>
      </c>
    </row>
    <row r="23" spans="1:8" ht="13.8" thickBot="1" x14ac:dyDescent="0.3">
      <c r="A23" s="30"/>
      <c r="B23" s="31" t="s">
        <v>14</v>
      </c>
      <c r="C23" s="32" t="s">
        <v>11</v>
      </c>
      <c r="D23" s="33">
        <v>40</v>
      </c>
      <c r="E23" s="219">
        <v>3.96</v>
      </c>
      <c r="F23" s="219">
        <v>0.72</v>
      </c>
      <c r="G23" s="219">
        <v>23</v>
      </c>
      <c r="H23" s="220">
        <v>111.4</v>
      </c>
    </row>
    <row r="24" spans="1:8" ht="15.9" customHeight="1" thickBot="1" x14ac:dyDescent="0.35">
      <c r="A24" s="181" t="s">
        <v>24</v>
      </c>
      <c r="B24" s="192"/>
      <c r="C24" s="84"/>
      <c r="D24" s="149">
        <f>D23+D22+D21+D20+D19+D17+260</f>
        <v>900</v>
      </c>
      <c r="E24" s="248">
        <f>SUM(E17:E23)</f>
        <v>34.125</v>
      </c>
      <c r="F24" s="248">
        <f t="shared" ref="F24:H24" si="2">SUM(F17:F23)</f>
        <v>19.95</v>
      </c>
      <c r="G24" s="248">
        <f t="shared" si="2"/>
        <v>135.53</v>
      </c>
      <c r="H24" s="249">
        <f t="shared" si="2"/>
        <v>830.96999999999991</v>
      </c>
    </row>
    <row r="25" spans="1:8" x14ac:dyDescent="0.3">
      <c r="A25" s="34"/>
      <c r="B25" s="35" t="s">
        <v>25</v>
      </c>
      <c r="C25" s="35"/>
      <c r="D25" s="36"/>
      <c r="E25" s="244"/>
      <c r="F25" s="244"/>
      <c r="G25" s="244"/>
      <c r="H25" s="245"/>
    </row>
    <row r="26" spans="1:8" x14ac:dyDescent="0.3">
      <c r="A26" s="37">
        <v>501</v>
      </c>
      <c r="B26" s="31" t="s">
        <v>26</v>
      </c>
      <c r="C26" s="38" t="s">
        <v>11</v>
      </c>
      <c r="D26" s="33">
        <v>200</v>
      </c>
      <c r="E26" s="129">
        <v>1</v>
      </c>
      <c r="F26" s="129">
        <v>0.2</v>
      </c>
      <c r="G26" s="129">
        <v>20.2</v>
      </c>
      <c r="H26" s="130">
        <v>86</v>
      </c>
    </row>
    <row r="27" spans="1:8" ht="13.8" thickBot="1" x14ac:dyDescent="0.35">
      <c r="A27" s="23"/>
      <c r="B27" s="152" t="s">
        <v>108</v>
      </c>
      <c r="C27" s="153" t="s">
        <v>11</v>
      </c>
      <c r="D27" s="157">
        <v>100</v>
      </c>
      <c r="E27" s="129">
        <v>7.03</v>
      </c>
      <c r="F27" s="129">
        <v>5.6</v>
      </c>
      <c r="G27" s="129">
        <v>46.09</v>
      </c>
      <c r="H27" s="130">
        <v>262.89999999999998</v>
      </c>
    </row>
    <row r="28" spans="1:8" ht="15.9" customHeight="1" thickBot="1" x14ac:dyDescent="0.35">
      <c r="A28" s="181" t="s">
        <v>27</v>
      </c>
      <c r="B28" s="192"/>
      <c r="C28" s="84"/>
      <c r="D28" s="147">
        <v>300</v>
      </c>
      <c r="E28" s="248">
        <f>SUM(E26:E27)</f>
        <v>8.0300000000000011</v>
      </c>
      <c r="F28" s="235">
        <f>SUM(F26:F27)</f>
        <v>5.8</v>
      </c>
      <c r="G28" s="235">
        <f>SUM(G26:G27)</f>
        <v>66.290000000000006</v>
      </c>
      <c r="H28" s="236">
        <f>SUM(H26:H27)</f>
        <v>348.9</v>
      </c>
    </row>
    <row r="29" spans="1:8" ht="15.9" customHeight="1" thickBot="1" x14ac:dyDescent="0.35">
      <c r="A29" s="181" t="s">
        <v>28</v>
      </c>
      <c r="B29" s="192"/>
      <c r="C29" s="84"/>
      <c r="D29" s="148">
        <f>D28+D24+D15+D12</f>
        <v>1920</v>
      </c>
      <c r="E29" s="259">
        <f t="shared" ref="E29:H29" si="3">E28+E24+E15+E12</f>
        <v>63.715000000000003</v>
      </c>
      <c r="F29" s="259">
        <f t="shared" si="3"/>
        <v>43.83</v>
      </c>
      <c r="G29" s="259">
        <f t="shared" si="3"/>
        <v>272.15999999999997</v>
      </c>
      <c r="H29" s="259">
        <f t="shared" si="3"/>
        <v>1771.07</v>
      </c>
    </row>
  </sheetData>
  <mergeCells count="12">
    <mergeCell ref="A15:B15"/>
    <mergeCell ref="A24:B24"/>
    <mergeCell ref="A28:B28"/>
    <mergeCell ref="A29:B29"/>
    <mergeCell ref="A12:B12"/>
    <mergeCell ref="A2:H2"/>
    <mergeCell ref="A4:H4"/>
    <mergeCell ref="A5:A6"/>
    <mergeCell ref="B5:B6"/>
    <mergeCell ref="D5:D6"/>
    <mergeCell ref="E5:G5"/>
    <mergeCell ref="H5:H6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26ABB-91CC-4943-9302-3FA5565CC24A}">
  <dimension ref="A1:J28"/>
  <sheetViews>
    <sheetView topLeftCell="A19" workbookViewId="0">
      <selection activeCell="H35" sqref="H35"/>
    </sheetView>
  </sheetViews>
  <sheetFormatPr defaultColWidth="9.109375" defaultRowHeight="13.2" x14ac:dyDescent="0.3"/>
  <cols>
    <col min="1" max="1" width="9.44140625" style="70" customWidth="1"/>
    <col min="2" max="2" width="36.44140625" style="70" customWidth="1"/>
    <col min="3" max="3" width="5.88671875" style="70" customWidth="1"/>
    <col min="4" max="4" width="10" style="70" customWidth="1"/>
    <col min="5" max="5" width="9.6640625" style="70" customWidth="1"/>
    <col min="6" max="6" width="8.33203125" style="70" customWidth="1"/>
    <col min="7" max="7" width="10.6640625" style="70" customWidth="1"/>
    <col min="8" max="16384" width="9.109375" style="70"/>
  </cols>
  <sheetData>
    <row r="1" spans="1:8" x14ac:dyDescent="0.3">
      <c r="A1" s="117"/>
    </row>
    <row r="2" spans="1:8" x14ac:dyDescent="0.3">
      <c r="A2" s="159" t="s">
        <v>83</v>
      </c>
      <c r="B2" s="159"/>
      <c r="C2" s="159"/>
      <c r="D2" s="159"/>
      <c r="E2" s="159"/>
      <c r="F2" s="159"/>
      <c r="G2" s="159"/>
      <c r="H2" s="159"/>
    </row>
    <row r="3" spans="1:8" x14ac:dyDescent="0.3">
      <c r="A3" s="117"/>
    </row>
    <row r="4" spans="1:8" ht="13.8" thickBot="1" x14ac:dyDescent="0.35">
      <c r="A4" s="160" t="s">
        <v>81</v>
      </c>
      <c r="B4" s="161"/>
      <c r="C4" s="161"/>
      <c r="D4" s="161"/>
      <c r="E4" s="161"/>
      <c r="F4" s="161"/>
      <c r="G4" s="161"/>
      <c r="H4" s="161"/>
    </row>
    <row r="5" spans="1:8" x14ac:dyDescent="0.3">
      <c r="A5" s="193" t="s">
        <v>0</v>
      </c>
      <c r="B5" s="164" t="s">
        <v>1</v>
      </c>
      <c r="C5" s="2"/>
      <c r="D5" s="185" t="s">
        <v>2</v>
      </c>
      <c r="E5" s="187" t="s">
        <v>3</v>
      </c>
      <c r="F5" s="197"/>
      <c r="G5" s="198"/>
      <c r="H5" s="190" t="s">
        <v>4</v>
      </c>
    </row>
    <row r="6" spans="1:8" ht="61.5" customHeight="1" thickBot="1" x14ac:dyDescent="0.35">
      <c r="A6" s="194"/>
      <c r="B6" s="195"/>
      <c r="C6" s="118" t="s">
        <v>5</v>
      </c>
      <c r="D6" s="196"/>
      <c r="E6" s="119" t="s">
        <v>6</v>
      </c>
      <c r="F6" s="120" t="s">
        <v>7</v>
      </c>
      <c r="G6" s="120" t="s">
        <v>8</v>
      </c>
      <c r="H6" s="199"/>
    </row>
    <row r="7" spans="1:8" x14ac:dyDescent="0.3">
      <c r="A7" s="34"/>
      <c r="B7" s="35" t="s">
        <v>99</v>
      </c>
      <c r="C7" s="35"/>
      <c r="D7" s="67"/>
      <c r="E7" s="246"/>
      <c r="F7" s="246"/>
      <c r="G7" s="246"/>
      <c r="H7" s="247"/>
    </row>
    <row r="8" spans="1:8" x14ac:dyDescent="0.25">
      <c r="A8" s="6">
        <v>259</v>
      </c>
      <c r="B8" s="85" t="s">
        <v>75</v>
      </c>
      <c r="C8" s="61" t="s">
        <v>11</v>
      </c>
      <c r="D8" s="110" t="s">
        <v>46</v>
      </c>
      <c r="E8" s="231">
        <v>12.3</v>
      </c>
      <c r="F8" s="231">
        <v>10</v>
      </c>
      <c r="G8" s="231">
        <v>35.9</v>
      </c>
      <c r="H8" s="232">
        <v>283</v>
      </c>
    </row>
    <row r="9" spans="1:8" x14ac:dyDescent="0.25">
      <c r="A9" s="10">
        <v>64</v>
      </c>
      <c r="B9" s="11" t="s">
        <v>95</v>
      </c>
      <c r="C9" s="8" t="s">
        <v>11</v>
      </c>
      <c r="D9" s="13" t="s">
        <v>104</v>
      </c>
      <c r="E9" s="254">
        <v>8.17</v>
      </c>
      <c r="F9" s="254">
        <v>12.25</v>
      </c>
      <c r="G9" s="254">
        <v>11.6</v>
      </c>
      <c r="H9" s="218">
        <v>190.3</v>
      </c>
    </row>
    <row r="10" spans="1:8" x14ac:dyDescent="0.25">
      <c r="A10" s="40"/>
      <c r="B10" s="31" t="s">
        <v>14</v>
      </c>
      <c r="C10" s="32" t="s">
        <v>11</v>
      </c>
      <c r="D10" s="57">
        <v>40</v>
      </c>
      <c r="E10" s="219">
        <v>3.96</v>
      </c>
      <c r="F10" s="219">
        <v>0.72</v>
      </c>
      <c r="G10" s="219">
        <v>23</v>
      </c>
      <c r="H10" s="220">
        <v>111.4</v>
      </c>
    </row>
    <row r="11" spans="1:8" ht="13.8" thickBot="1" x14ac:dyDescent="0.35">
      <c r="A11" s="154">
        <v>459</v>
      </c>
      <c r="B11" s="152" t="s">
        <v>79</v>
      </c>
      <c r="C11" s="153" t="s">
        <v>11</v>
      </c>
      <c r="D11" s="155" t="s">
        <v>103</v>
      </c>
      <c r="E11" s="219">
        <v>0.3</v>
      </c>
      <c r="F11" s="219">
        <v>0.1</v>
      </c>
      <c r="G11" s="219">
        <v>9.5</v>
      </c>
      <c r="H11" s="220">
        <v>40</v>
      </c>
    </row>
    <row r="12" spans="1:8" ht="13.5" customHeight="1" thickBot="1" x14ac:dyDescent="0.35">
      <c r="A12" s="174" t="s">
        <v>100</v>
      </c>
      <c r="B12" s="175"/>
      <c r="C12" s="102"/>
      <c r="D12" s="156" t="s">
        <v>105</v>
      </c>
      <c r="E12" s="131">
        <f>SUM(E8:E9)</f>
        <v>20.47</v>
      </c>
      <c r="F12" s="221">
        <f>SUM(F8:F9)</f>
        <v>22.25</v>
      </c>
      <c r="G12" s="221">
        <f>SUM(G8:G9)</f>
        <v>47.5</v>
      </c>
      <c r="H12" s="222">
        <f>SUM(H8:H11)</f>
        <v>624.70000000000005</v>
      </c>
    </row>
    <row r="13" spans="1:8" x14ac:dyDescent="0.25">
      <c r="A13" s="136"/>
      <c r="B13" s="121" t="s">
        <v>98</v>
      </c>
      <c r="C13" s="122"/>
      <c r="D13" s="123"/>
      <c r="E13" s="124"/>
      <c r="F13" s="124"/>
      <c r="G13" s="124"/>
      <c r="H13" s="125"/>
    </row>
    <row r="14" spans="1:8" ht="13.8" thickBot="1" x14ac:dyDescent="0.3">
      <c r="A14" s="40">
        <v>82</v>
      </c>
      <c r="B14" s="126" t="s">
        <v>114</v>
      </c>
      <c r="C14" s="127" t="s">
        <v>11</v>
      </c>
      <c r="D14" s="128">
        <v>150</v>
      </c>
      <c r="E14" s="129">
        <v>0.8</v>
      </c>
      <c r="F14" s="129">
        <v>0.8</v>
      </c>
      <c r="G14" s="129">
        <v>2</v>
      </c>
      <c r="H14" s="130">
        <v>88</v>
      </c>
    </row>
    <row r="15" spans="1:8" ht="13.5" customHeight="1" thickBot="1" x14ac:dyDescent="0.35">
      <c r="A15" s="174" t="s">
        <v>101</v>
      </c>
      <c r="B15" s="175"/>
      <c r="C15" s="102"/>
      <c r="D15" s="82">
        <f>D14</f>
        <v>150</v>
      </c>
      <c r="E15" s="131">
        <f>E14</f>
        <v>0.8</v>
      </c>
      <c r="F15" s="131">
        <f t="shared" ref="F15:H15" si="0">F14</f>
        <v>0.8</v>
      </c>
      <c r="G15" s="131">
        <f t="shared" si="0"/>
        <v>2</v>
      </c>
      <c r="H15" s="131">
        <f t="shared" si="0"/>
        <v>88</v>
      </c>
    </row>
    <row r="16" spans="1:8" x14ac:dyDescent="0.25">
      <c r="A16" s="45"/>
      <c r="B16" s="35" t="s">
        <v>16</v>
      </c>
      <c r="C16" s="46"/>
      <c r="D16" s="47"/>
      <c r="E16" s="255"/>
      <c r="F16" s="255"/>
      <c r="G16" s="255"/>
      <c r="H16" s="256"/>
    </row>
    <row r="17" spans="1:10" ht="26.4" x14ac:dyDescent="0.25">
      <c r="A17" s="17">
        <v>17</v>
      </c>
      <c r="B17" s="18" t="s">
        <v>17</v>
      </c>
      <c r="C17" s="19" t="s">
        <v>11</v>
      </c>
      <c r="D17" s="16" t="s">
        <v>34</v>
      </c>
      <c r="E17" s="233">
        <v>0.88</v>
      </c>
      <c r="F17" s="233">
        <v>4.96</v>
      </c>
      <c r="G17" s="233">
        <v>2.96</v>
      </c>
      <c r="H17" s="234">
        <v>60</v>
      </c>
    </row>
    <row r="18" spans="1:10" s="150" customFormat="1" ht="26.4" x14ac:dyDescent="0.3">
      <c r="A18" s="65" t="s">
        <v>62</v>
      </c>
      <c r="B18" s="48" t="s">
        <v>63</v>
      </c>
      <c r="C18" s="61" t="s">
        <v>11</v>
      </c>
      <c r="D18" s="66" t="s">
        <v>64</v>
      </c>
      <c r="E18" s="227">
        <v>4.24</v>
      </c>
      <c r="F18" s="227">
        <v>6.6</v>
      </c>
      <c r="G18" s="227">
        <v>16.46</v>
      </c>
      <c r="H18" s="228">
        <v>122</v>
      </c>
    </row>
    <row r="19" spans="1:10" x14ac:dyDescent="0.25">
      <c r="A19" s="23">
        <v>328</v>
      </c>
      <c r="B19" s="24" t="s">
        <v>21</v>
      </c>
      <c r="C19" s="8" t="s">
        <v>11</v>
      </c>
      <c r="D19" s="25">
        <v>240</v>
      </c>
      <c r="E19" s="231">
        <v>24.4</v>
      </c>
      <c r="F19" s="231">
        <v>25.6</v>
      </c>
      <c r="G19" s="231">
        <v>15.3</v>
      </c>
      <c r="H19" s="232">
        <v>389.5</v>
      </c>
    </row>
    <row r="20" spans="1:10" x14ac:dyDescent="0.3">
      <c r="A20" s="27">
        <v>495</v>
      </c>
      <c r="B20" s="18" t="s">
        <v>22</v>
      </c>
      <c r="C20" s="8" t="s">
        <v>11</v>
      </c>
      <c r="D20" s="28">
        <v>200</v>
      </c>
      <c r="E20" s="233">
        <v>0.6</v>
      </c>
      <c r="F20" s="233">
        <v>0.1</v>
      </c>
      <c r="G20" s="233">
        <v>20.100000000000001</v>
      </c>
      <c r="H20" s="234">
        <v>84</v>
      </c>
    </row>
    <row r="21" spans="1:10" x14ac:dyDescent="0.3">
      <c r="A21" s="27"/>
      <c r="B21" s="29" t="s">
        <v>23</v>
      </c>
      <c r="C21" s="8" t="s">
        <v>11</v>
      </c>
      <c r="D21" s="28">
        <v>80</v>
      </c>
      <c r="E21" s="217">
        <v>8.8000000000000007</v>
      </c>
      <c r="F21" s="217">
        <v>1.6</v>
      </c>
      <c r="G21" s="217">
        <v>30.66</v>
      </c>
      <c r="H21" s="218">
        <v>148.53</v>
      </c>
    </row>
    <row r="22" spans="1:10" ht="13.8" thickBot="1" x14ac:dyDescent="0.3">
      <c r="A22" s="30"/>
      <c r="B22" s="31" t="s">
        <v>14</v>
      </c>
      <c r="C22" s="32" t="s">
        <v>11</v>
      </c>
      <c r="D22" s="33">
        <v>40</v>
      </c>
      <c r="E22" s="219">
        <v>3.96</v>
      </c>
      <c r="F22" s="219">
        <v>0.72</v>
      </c>
      <c r="G22" s="219">
        <v>23</v>
      </c>
      <c r="H22" s="220">
        <v>111.4</v>
      </c>
    </row>
    <row r="23" spans="1:10" ht="15.9" customHeight="1" thickBot="1" x14ac:dyDescent="0.35">
      <c r="A23" s="181" t="s">
        <v>24</v>
      </c>
      <c r="B23" s="192"/>
      <c r="C23" s="84"/>
      <c r="D23" s="115">
        <f>D22+D21+D20+D19+D17+270</f>
        <v>910</v>
      </c>
      <c r="E23" s="248">
        <f t="shared" ref="D23:G23" si="1">E22+E21+E20+E19+E18+E17</f>
        <v>42.88</v>
      </c>
      <c r="F23" s="248">
        <f t="shared" si="1"/>
        <v>39.580000000000005</v>
      </c>
      <c r="G23" s="248">
        <f t="shared" si="1"/>
        <v>108.47999999999998</v>
      </c>
      <c r="H23" s="248">
        <f>H22+H21+H20+H19+H18+H17</f>
        <v>915.43000000000006</v>
      </c>
    </row>
    <row r="24" spans="1:10" x14ac:dyDescent="0.3">
      <c r="A24" s="34"/>
      <c r="B24" s="35" t="s">
        <v>25</v>
      </c>
      <c r="C24" s="35"/>
      <c r="D24" s="79"/>
      <c r="E24" s="244"/>
      <c r="F24" s="244"/>
      <c r="G24" s="244"/>
      <c r="H24" s="245"/>
    </row>
    <row r="25" spans="1:10" x14ac:dyDescent="0.3">
      <c r="A25" s="37">
        <v>501</v>
      </c>
      <c r="B25" s="31" t="s">
        <v>26</v>
      </c>
      <c r="C25" s="38" t="s">
        <v>11</v>
      </c>
      <c r="D25" s="33">
        <v>200</v>
      </c>
      <c r="E25" s="129">
        <v>1</v>
      </c>
      <c r="F25" s="129">
        <v>0.2</v>
      </c>
      <c r="G25" s="129">
        <v>20.2</v>
      </c>
      <c r="H25" s="130">
        <v>86</v>
      </c>
    </row>
    <row r="26" spans="1:10" ht="13.8" thickBot="1" x14ac:dyDescent="0.35">
      <c r="A26" s="23"/>
      <c r="B26" s="152" t="s">
        <v>108</v>
      </c>
      <c r="C26" s="153" t="s">
        <v>11</v>
      </c>
      <c r="D26" s="157">
        <v>100</v>
      </c>
      <c r="E26" s="129">
        <v>7.03</v>
      </c>
      <c r="F26" s="129">
        <v>5.6</v>
      </c>
      <c r="G26" s="129">
        <v>46.09</v>
      </c>
      <c r="H26" s="130">
        <v>330</v>
      </c>
    </row>
    <row r="27" spans="1:10" ht="15.9" customHeight="1" thickBot="1" x14ac:dyDescent="0.35">
      <c r="A27" s="181" t="s">
        <v>27</v>
      </c>
      <c r="B27" s="192"/>
      <c r="C27" s="84"/>
      <c r="D27" s="147">
        <v>300</v>
      </c>
      <c r="E27" s="260">
        <f>E26+E25</f>
        <v>8.0300000000000011</v>
      </c>
      <c r="F27" s="260">
        <f t="shared" ref="F27:H27" si="2">F26+F25</f>
        <v>5.8</v>
      </c>
      <c r="G27" s="260">
        <f t="shared" si="2"/>
        <v>66.290000000000006</v>
      </c>
      <c r="H27" s="260">
        <f t="shared" si="2"/>
        <v>416</v>
      </c>
    </row>
    <row r="28" spans="1:10" ht="15.9" customHeight="1" thickBot="1" x14ac:dyDescent="0.35">
      <c r="A28" s="181" t="s">
        <v>28</v>
      </c>
      <c r="B28" s="192"/>
      <c r="C28" s="84"/>
      <c r="D28" s="149">
        <f>D27+D23+D15+D12</f>
        <v>1862</v>
      </c>
      <c r="E28" s="249">
        <f>E27+E23+E15+E12</f>
        <v>72.180000000000007</v>
      </c>
      <c r="F28" s="249">
        <f>F27+F23+F15+F12</f>
        <v>68.430000000000007</v>
      </c>
      <c r="G28" s="249">
        <f>G27+G23+G15+G12</f>
        <v>224.26999999999998</v>
      </c>
      <c r="H28" s="249">
        <f>H27+H23+H15+H12</f>
        <v>2044.13</v>
      </c>
      <c r="J28" s="158"/>
    </row>
  </sheetData>
  <mergeCells count="12">
    <mergeCell ref="A12:B12"/>
    <mergeCell ref="A23:B23"/>
    <mergeCell ref="A15:B15"/>
    <mergeCell ref="A27:B27"/>
    <mergeCell ref="A28:B28"/>
    <mergeCell ref="A2:H2"/>
    <mergeCell ref="A4:H4"/>
    <mergeCell ref="A5:A6"/>
    <mergeCell ref="B5:B6"/>
    <mergeCell ref="D5:D6"/>
    <mergeCell ref="E5:G5"/>
    <mergeCell ref="H5:H6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E6FB2-05FE-4AE3-A87D-FFD7DCDA670E}">
  <dimension ref="A1:H29"/>
  <sheetViews>
    <sheetView topLeftCell="A16" workbookViewId="0">
      <selection activeCell="E22" sqref="E22"/>
    </sheetView>
  </sheetViews>
  <sheetFormatPr defaultColWidth="9.109375" defaultRowHeight="13.2" x14ac:dyDescent="0.3"/>
  <cols>
    <col min="1" max="1" width="9.44140625" style="1" customWidth="1"/>
    <col min="2" max="2" width="36.44140625" style="1" customWidth="1"/>
    <col min="3" max="3" width="5.88671875" style="1" customWidth="1"/>
    <col min="4" max="4" width="11.33203125" style="1" customWidth="1"/>
    <col min="5" max="5" width="9.6640625" style="1" customWidth="1"/>
    <col min="6" max="6" width="8.33203125" style="1" customWidth="1"/>
    <col min="7" max="7" width="10.6640625" style="1" customWidth="1"/>
    <col min="8" max="16384" width="9.109375" style="1"/>
  </cols>
  <sheetData>
    <row r="1" spans="1:8" x14ac:dyDescent="0.3">
      <c r="A1" s="117"/>
    </row>
    <row r="2" spans="1:8" x14ac:dyDescent="0.3">
      <c r="A2" s="206" t="s">
        <v>83</v>
      </c>
      <c r="B2" s="206"/>
      <c r="C2" s="206"/>
      <c r="D2" s="206"/>
      <c r="E2" s="206"/>
      <c r="F2" s="206"/>
      <c r="G2" s="206"/>
      <c r="H2" s="206"/>
    </row>
    <row r="3" spans="1:8" x14ac:dyDescent="0.3">
      <c r="A3" s="117"/>
    </row>
    <row r="4" spans="1:8" ht="13.8" thickBot="1" x14ac:dyDescent="0.35">
      <c r="A4" s="160" t="s">
        <v>90</v>
      </c>
      <c r="B4" s="161"/>
      <c r="C4" s="161"/>
      <c r="D4" s="161"/>
      <c r="E4" s="161"/>
      <c r="F4" s="161"/>
      <c r="G4" s="161"/>
      <c r="H4" s="161"/>
    </row>
    <row r="5" spans="1:8" x14ac:dyDescent="0.3">
      <c r="A5" s="193" t="s">
        <v>0</v>
      </c>
      <c r="B5" s="164" t="s">
        <v>1</v>
      </c>
      <c r="C5" s="2"/>
      <c r="D5" s="185" t="s">
        <v>2</v>
      </c>
      <c r="E5" s="187" t="s">
        <v>3</v>
      </c>
      <c r="F5" s="197"/>
      <c r="G5" s="198"/>
      <c r="H5" s="190" t="s">
        <v>4</v>
      </c>
    </row>
    <row r="6" spans="1:8" ht="66.75" customHeight="1" thickBot="1" x14ac:dyDescent="0.35">
      <c r="A6" s="194"/>
      <c r="B6" s="195"/>
      <c r="C6" s="118" t="s">
        <v>5</v>
      </c>
      <c r="D6" s="196"/>
      <c r="E6" s="119" t="s">
        <v>6</v>
      </c>
      <c r="F6" s="120" t="s">
        <v>7</v>
      </c>
      <c r="G6" s="120" t="s">
        <v>8</v>
      </c>
      <c r="H6" s="199"/>
    </row>
    <row r="7" spans="1:8" ht="15.9" customHeight="1" x14ac:dyDescent="0.3">
      <c r="A7" s="34"/>
      <c r="B7" s="35" t="s">
        <v>99</v>
      </c>
      <c r="C7" s="35"/>
      <c r="D7" s="42"/>
      <c r="E7" s="42"/>
      <c r="F7" s="42"/>
      <c r="G7" s="42"/>
      <c r="H7" s="43"/>
    </row>
    <row r="8" spans="1:8" x14ac:dyDescent="0.3">
      <c r="A8" s="39">
        <v>234</v>
      </c>
      <c r="B8" s="24" t="s">
        <v>54</v>
      </c>
      <c r="C8" s="8" t="s">
        <v>11</v>
      </c>
      <c r="D8" s="12">
        <v>200</v>
      </c>
      <c r="E8" s="217">
        <v>5.54</v>
      </c>
      <c r="F8" s="217">
        <v>8.6</v>
      </c>
      <c r="G8" s="217">
        <v>32.619999999999997</v>
      </c>
      <c r="H8" s="218">
        <v>214.6</v>
      </c>
    </row>
    <row r="9" spans="1:8" x14ac:dyDescent="0.25">
      <c r="A9" s="40"/>
      <c r="B9" s="31" t="s">
        <v>14</v>
      </c>
      <c r="C9" s="32" t="s">
        <v>11</v>
      </c>
      <c r="D9" s="57">
        <v>40</v>
      </c>
      <c r="E9" s="219">
        <v>3.96</v>
      </c>
      <c r="F9" s="219">
        <v>0.72</v>
      </c>
      <c r="G9" s="219">
        <v>23</v>
      </c>
      <c r="H9" s="220">
        <v>111.4</v>
      </c>
    </row>
    <row r="10" spans="1:8" x14ac:dyDescent="0.25">
      <c r="A10" s="6">
        <v>283.471</v>
      </c>
      <c r="B10" s="7" t="s">
        <v>30</v>
      </c>
      <c r="C10" s="8" t="s">
        <v>11</v>
      </c>
      <c r="D10" s="9" t="s">
        <v>31</v>
      </c>
      <c r="E10" s="239">
        <v>17.850000000000001</v>
      </c>
      <c r="F10" s="239">
        <v>5.58</v>
      </c>
      <c r="G10" s="239">
        <v>24.08</v>
      </c>
      <c r="H10" s="240">
        <v>217.36</v>
      </c>
    </row>
    <row r="11" spans="1:8" ht="13.8" thickBot="1" x14ac:dyDescent="0.3">
      <c r="A11" s="30">
        <v>465</v>
      </c>
      <c r="B11" s="44" t="s">
        <v>32</v>
      </c>
      <c r="C11" s="32" t="s">
        <v>11</v>
      </c>
      <c r="D11" s="33">
        <v>200</v>
      </c>
      <c r="E11" s="129">
        <v>2.8</v>
      </c>
      <c r="F11" s="129">
        <v>2.5</v>
      </c>
      <c r="G11" s="129">
        <v>13.6</v>
      </c>
      <c r="H11" s="130">
        <v>88</v>
      </c>
    </row>
    <row r="12" spans="1:8" ht="13.5" customHeight="1" thickBot="1" x14ac:dyDescent="0.35">
      <c r="A12" s="174" t="s">
        <v>100</v>
      </c>
      <c r="B12" s="175"/>
      <c r="C12" s="102"/>
      <c r="D12" s="146">
        <v>550</v>
      </c>
      <c r="E12" s="131">
        <f>SUM(E8:E11)</f>
        <v>30.150000000000002</v>
      </c>
      <c r="F12" s="221">
        <f>SUM(F8:F11)</f>
        <v>17.399999999999999</v>
      </c>
      <c r="G12" s="221">
        <f>SUM(G8:G11)</f>
        <v>93.299999999999983</v>
      </c>
      <c r="H12" s="222">
        <f>SUM(H8:H11)</f>
        <v>631.36</v>
      </c>
    </row>
    <row r="13" spans="1:8" s="70" customFormat="1" x14ac:dyDescent="0.25">
      <c r="A13" s="136"/>
      <c r="B13" s="121" t="s">
        <v>98</v>
      </c>
      <c r="C13" s="122"/>
      <c r="D13" s="123"/>
      <c r="E13" s="124"/>
      <c r="F13" s="124"/>
      <c r="G13" s="124"/>
      <c r="H13" s="125"/>
    </row>
    <row r="14" spans="1:8" s="70" customFormat="1" ht="13.8" thickBot="1" x14ac:dyDescent="0.3">
      <c r="A14" s="40">
        <v>82</v>
      </c>
      <c r="B14" s="126" t="s">
        <v>114</v>
      </c>
      <c r="C14" s="127" t="s">
        <v>11</v>
      </c>
      <c r="D14" s="128">
        <v>150</v>
      </c>
      <c r="E14" s="129">
        <v>0.8</v>
      </c>
      <c r="F14" s="129">
        <v>0.8</v>
      </c>
      <c r="G14" s="129">
        <v>2</v>
      </c>
      <c r="H14" s="130">
        <v>88</v>
      </c>
    </row>
    <row r="15" spans="1:8" s="70" customFormat="1" ht="13.5" customHeight="1" thickBot="1" x14ac:dyDescent="0.35">
      <c r="A15" s="174" t="s">
        <v>101</v>
      </c>
      <c r="B15" s="175"/>
      <c r="C15" s="102"/>
      <c r="D15" s="82">
        <f>D14</f>
        <v>150</v>
      </c>
      <c r="E15" s="131">
        <f>E14</f>
        <v>0.8</v>
      </c>
      <c r="F15" s="131">
        <f t="shared" ref="F15:H15" si="0">F14</f>
        <v>0.8</v>
      </c>
      <c r="G15" s="131">
        <f t="shared" si="0"/>
        <v>2</v>
      </c>
      <c r="H15" s="131">
        <f t="shared" si="0"/>
        <v>88</v>
      </c>
    </row>
    <row r="16" spans="1:8" x14ac:dyDescent="0.25">
      <c r="A16" s="45"/>
      <c r="B16" s="35" t="s">
        <v>16</v>
      </c>
      <c r="C16" s="46"/>
      <c r="D16" s="47"/>
      <c r="E16" s="255"/>
      <c r="F16" s="255"/>
      <c r="G16" s="255"/>
      <c r="H16" s="256"/>
    </row>
    <row r="17" spans="1:8" x14ac:dyDescent="0.25">
      <c r="A17" s="17">
        <v>12</v>
      </c>
      <c r="B17" s="18" t="s">
        <v>57</v>
      </c>
      <c r="C17" s="19" t="s">
        <v>11</v>
      </c>
      <c r="D17" s="16" t="s">
        <v>34</v>
      </c>
      <c r="E17" s="233">
        <v>0.88</v>
      </c>
      <c r="F17" s="233">
        <v>4.88</v>
      </c>
      <c r="G17" s="233">
        <v>2.56</v>
      </c>
      <c r="H17" s="234">
        <v>57.6</v>
      </c>
    </row>
    <row r="18" spans="1:8" ht="26.4" x14ac:dyDescent="0.25">
      <c r="A18" s="20" t="s">
        <v>18</v>
      </c>
      <c r="B18" s="21" t="s">
        <v>19</v>
      </c>
      <c r="C18" s="19" t="s">
        <v>11</v>
      </c>
      <c r="D18" s="22" t="s">
        <v>20</v>
      </c>
      <c r="E18" s="229">
        <v>6.4</v>
      </c>
      <c r="F18" s="229">
        <v>7.11</v>
      </c>
      <c r="G18" s="229">
        <v>10.59</v>
      </c>
      <c r="H18" s="230">
        <v>108.57</v>
      </c>
    </row>
    <row r="19" spans="1:8" x14ac:dyDescent="0.3">
      <c r="A19" s="20" t="s">
        <v>65</v>
      </c>
      <c r="B19" s="18" t="s">
        <v>66</v>
      </c>
      <c r="C19" s="61" t="s">
        <v>11</v>
      </c>
      <c r="D19" s="8">
        <v>90</v>
      </c>
      <c r="E19" s="229">
        <v>14.02</v>
      </c>
      <c r="F19" s="229">
        <v>12.75</v>
      </c>
      <c r="G19" s="229">
        <v>3.15</v>
      </c>
      <c r="H19" s="230">
        <v>183.7</v>
      </c>
    </row>
    <row r="20" spans="1:8" x14ac:dyDescent="0.3">
      <c r="A20" s="39">
        <v>202</v>
      </c>
      <c r="B20" s="14" t="s">
        <v>115</v>
      </c>
      <c r="C20" s="8" t="s">
        <v>11</v>
      </c>
      <c r="D20" s="12">
        <v>150</v>
      </c>
      <c r="E20" s="231">
        <v>5.6</v>
      </c>
      <c r="F20" s="231">
        <v>5.8</v>
      </c>
      <c r="G20" s="231">
        <v>9.9</v>
      </c>
      <c r="H20" s="232">
        <v>173.6</v>
      </c>
    </row>
    <row r="21" spans="1:8" x14ac:dyDescent="0.3">
      <c r="A21" s="39">
        <v>486</v>
      </c>
      <c r="B21" s="18" t="s">
        <v>58</v>
      </c>
      <c r="C21" s="63" t="s">
        <v>11</v>
      </c>
      <c r="D21" s="9">
        <v>200</v>
      </c>
      <c r="E21" s="239">
        <v>0.1</v>
      </c>
      <c r="F21" s="239">
        <v>0.1</v>
      </c>
      <c r="G21" s="239">
        <v>11.1</v>
      </c>
      <c r="H21" s="240">
        <v>46</v>
      </c>
    </row>
    <row r="22" spans="1:8" x14ac:dyDescent="0.3">
      <c r="A22" s="27"/>
      <c r="B22" s="29" t="s">
        <v>23</v>
      </c>
      <c r="C22" s="8" t="s">
        <v>11</v>
      </c>
      <c r="D22" s="12">
        <v>80</v>
      </c>
      <c r="E22" s="217">
        <v>8.8000000000000007</v>
      </c>
      <c r="F22" s="217">
        <v>1.6</v>
      </c>
      <c r="G22" s="217">
        <v>30.66</v>
      </c>
      <c r="H22" s="218">
        <v>148.53</v>
      </c>
    </row>
    <row r="23" spans="1:8" s="70" customFormat="1" ht="13.8" thickBot="1" x14ac:dyDescent="0.3">
      <c r="A23" s="30"/>
      <c r="B23" s="31" t="s">
        <v>14</v>
      </c>
      <c r="C23" s="32" t="s">
        <v>11</v>
      </c>
      <c r="D23" s="33">
        <v>40</v>
      </c>
      <c r="E23" s="219">
        <v>3.96</v>
      </c>
      <c r="F23" s="219">
        <v>0.72</v>
      </c>
      <c r="G23" s="219">
        <v>23</v>
      </c>
      <c r="H23" s="220">
        <v>111.4</v>
      </c>
    </row>
    <row r="24" spans="1:8" ht="15.9" customHeight="1" thickBot="1" x14ac:dyDescent="0.35">
      <c r="A24" s="181" t="s">
        <v>24</v>
      </c>
      <c r="B24" s="192"/>
      <c r="C24" s="84"/>
      <c r="D24" s="149" t="s">
        <v>110</v>
      </c>
      <c r="E24" s="248">
        <f>E17+E18+E19+E20+E21+E22+E23</f>
        <v>39.76</v>
      </c>
      <c r="F24" s="248">
        <f t="shared" ref="F24:H24" si="1">F17+F18+F19+F20+F21+F22+F23</f>
        <v>32.96</v>
      </c>
      <c r="G24" s="248">
        <f t="shared" si="1"/>
        <v>90.960000000000008</v>
      </c>
      <c r="H24" s="248">
        <f t="shared" si="1"/>
        <v>829.4</v>
      </c>
    </row>
    <row r="25" spans="1:8" x14ac:dyDescent="0.3">
      <c r="A25" s="34"/>
      <c r="B25" s="35" t="s">
        <v>25</v>
      </c>
      <c r="C25" s="35"/>
      <c r="D25" s="36"/>
      <c r="E25" s="244"/>
      <c r="F25" s="244"/>
      <c r="G25" s="244"/>
      <c r="H25" s="245"/>
    </row>
    <row r="26" spans="1:8" x14ac:dyDescent="0.3">
      <c r="A26" s="37">
        <v>501</v>
      </c>
      <c r="B26" s="31" t="s">
        <v>26</v>
      </c>
      <c r="C26" s="38" t="s">
        <v>11</v>
      </c>
      <c r="D26" s="33">
        <v>200</v>
      </c>
      <c r="E26" s="129">
        <v>1</v>
      </c>
      <c r="F26" s="129">
        <v>0.2</v>
      </c>
      <c r="G26" s="129">
        <v>20.2</v>
      </c>
      <c r="H26" s="130">
        <v>86</v>
      </c>
    </row>
    <row r="27" spans="1:8" s="70" customFormat="1" ht="13.8" thickBot="1" x14ac:dyDescent="0.35">
      <c r="A27" s="23"/>
      <c r="B27" s="152" t="s">
        <v>108</v>
      </c>
      <c r="C27" s="153" t="s">
        <v>11</v>
      </c>
      <c r="D27" s="157">
        <v>100</v>
      </c>
      <c r="E27" s="129">
        <v>7.03</v>
      </c>
      <c r="F27" s="129">
        <v>5.6</v>
      </c>
      <c r="G27" s="129">
        <v>46.09</v>
      </c>
      <c r="H27" s="130">
        <v>330</v>
      </c>
    </row>
    <row r="28" spans="1:8" ht="15.9" customHeight="1" thickBot="1" x14ac:dyDescent="0.35">
      <c r="A28" s="181" t="s">
        <v>27</v>
      </c>
      <c r="B28" s="192"/>
      <c r="C28" s="84"/>
      <c r="D28" s="147">
        <v>300</v>
      </c>
      <c r="E28" s="248">
        <f>SUM(E26:E27)</f>
        <v>8.0300000000000011</v>
      </c>
      <c r="F28" s="235">
        <f>SUM(F26:F27)</f>
        <v>5.8</v>
      </c>
      <c r="G28" s="235">
        <f>SUM(G26:G27)</f>
        <v>66.290000000000006</v>
      </c>
      <c r="H28" s="236">
        <f>SUM(H26:H27)</f>
        <v>416</v>
      </c>
    </row>
    <row r="29" spans="1:8" ht="15.9" customHeight="1" thickBot="1" x14ac:dyDescent="0.35">
      <c r="A29" s="181" t="s">
        <v>28</v>
      </c>
      <c r="B29" s="192"/>
      <c r="C29" s="84"/>
      <c r="D29" s="149">
        <f>D28+D24+D15+D12</f>
        <v>1872</v>
      </c>
      <c r="E29" s="249">
        <f t="shared" ref="E29:H29" si="2">E28+E24+E15+E12</f>
        <v>78.739999999999995</v>
      </c>
      <c r="F29" s="249">
        <f t="shared" si="2"/>
        <v>56.959999999999994</v>
      </c>
      <c r="G29" s="249">
        <f t="shared" si="2"/>
        <v>252.54999999999998</v>
      </c>
      <c r="H29" s="249">
        <f t="shared" si="2"/>
        <v>1964.7600000000002</v>
      </c>
    </row>
  </sheetData>
  <mergeCells count="12">
    <mergeCell ref="A15:B15"/>
    <mergeCell ref="A12:B12"/>
    <mergeCell ref="A24:B24"/>
    <mergeCell ref="A28:B28"/>
    <mergeCell ref="A29:B29"/>
    <mergeCell ref="A2:H2"/>
    <mergeCell ref="A4:H4"/>
    <mergeCell ref="A5:A6"/>
    <mergeCell ref="B5:B6"/>
    <mergeCell ref="D5:D6"/>
    <mergeCell ref="E5:G5"/>
    <mergeCell ref="H5:H6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6ED5A-AF0D-438D-BF2D-63EF799917F8}">
  <dimension ref="A1:H30"/>
  <sheetViews>
    <sheetView topLeftCell="A20" workbookViewId="0">
      <selection activeCell="E30" sqref="E8:H30"/>
    </sheetView>
  </sheetViews>
  <sheetFormatPr defaultColWidth="9.109375" defaultRowHeight="13.2" x14ac:dyDescent="0.3"/>
  <cols>
    <col min="1" max="1" width="9.44140625" style="1" customWidth="1"/>
    <col min="2" max="2" width="38.5546875" style="1" bestFit="1" customWidth="1"/>
    <col min="3" max="3" width="5.88671875" style="1" customWidth="1"/>
    <col min="4" max="4" width="10.6640625" style="1" customWidth="1"/>
    <col min="5" max="5" width="9.6640625" style="1" customWidth="1"/>
    <col min="6" max="6" width="8.33203125" style="1" customWidth="1"/>
    <col min="7" max="7" width="10.6640625" style="1" customWidth="1"/>
    <col min="8" max="16384" width="9.109375" style="1"/>
  </cols>
  <sheetData>
    <row r="1" spans="1:8" ht="6" customHeight="1" x14ac:dyDescent="0.3">
      <c r="A1" s="117"/>
    </row>
    <row r="2" spans="1:8" x14ac:dyDescent="0.3">
      <c r="A2" s="206" t="s">
        <v>83</v>
      </c>
      <c r="B2" s="206"/>
      <c r="C2" s="206"/>
      <c r="D2" s="206"/>
      <c r="E2" s="206"/>
      <c r="F2" s="206"/>
      <c r="G2" s="206"/>
      <c r="H2" s="206"/>
    </row>
    <row r="3" spans="1:8" ht="4.8" customHeight="1" x14ac:dyDescent="0.3">
      <c r="A3" s="117"/>
    </row>
    <row r="4" spans="1:8" ht="13.8" thickBot="1" x14ac:dyDescent="0.35">
      <c r="A4" s="160" t="s">
        <v>91</v>
      </c>
      <c r="B4" s="161"/>
      <c r="C4" s="161"/>
      <c r="D4" s="161"/>
      <c r="E4" s="161"/>
      <c r="F4" s="161"/>
      <c r="G4" s="161"/>
      <c r="H4" s="161"/>
    </row>
    <row r="5" spans="1:8" x14ac:dyDescent="0.3">
      <c r="A5" s="207" t="s">
        <v>0</v>
      </c>
      <c r="B5" s="164" t="s">
        <v>1</v>
      </c>
      <c r="C5" s="2"/>
      <c r="D5" s="185" t="s">
        <v>2</v>
      </c>
      <c r="E5" s="187" t="s">
        <v>3</v>
      </c>
      <c r="F5" s="197"/>
      <c r="G5" s="198"/>
      <c r="H5" s="190" t="s">
        <v>4</v>
      </c>
    </row>
    <row r="6" spans="1:8" ht="62.25" customHeight="1" x14ac:dyDescent="0.3">
      <c r="A6" s="208"/>
      <c r="B6" s="209"/>
      <c r="C6" s="144" t="s">
        <v>5</v>
      </c>
      <c r="D6" s="210"/>
      <c r="E6" s="145" t="s">
        <v>6</v>
      </c>
      <c r="F6" s="135" t="s">
        <v>7</v>
      </c>
      <c r="G6" s="135" t="s">
        <v>8</v>
      </c>
      <c r="H6" s="211"/>
    </row>
    <row r="7" spans="1:8" x14ac:dyDescent="0.3">
      <c r="A7" s="23"/>
      <c r="B7" s="15" t="s">
        <v>106</v>
      </c>
      <c r="C7" s="15"/>
      <c r="E7" s="29"/>
      <c r="F7" s="29"/>
      <c r="G7" s="29"/>
      <c r="H7" s="51"/>
    </row>
    <row r="8" spans="1:8" x14ac:dyDescent="0.3">
      <c r="A8" s="23">
        <v>226</v>
      </c>
      <c r="B8" s="29" t="s">
        <v>29</v>
      </c>
      <c r="C8" s="15"/>
      <c r="D8" s="12">
        <v>200</v>
      </c>
      <c r="E8" s="217">
        <v>5.24</v>
      </c>
      <c r="F8" s="217">
        <v>6.68</v>
      </c>
      <c r="G8" s="217">
        <v>27.65</v>
      </c>
      <c r="H8" s="218">
        <v>191.6</v>
      </c>
    </row>
    <row r="9" spans="1:8" x14ac:dyDescent="0.3">
      <c r="A9" s="39">
        <v>267</v>
      </c>
      <c r="B9" s="29" t="s">
        <v>59</v>
      </c>
      <c r="C9" s="8" t="s">
        <v>11</v>
      </c>
      <c r="D9" s="12">
        <v>40</v>
      </c>
      <c r="E9" s="217">
        <v>5.0999999999999996</v>
      </c>
      <c r="F9" s="217">
        <v>4.5999999999999996</v>
      </c>
      <c r="G9" s="217">
        <v>0.3</v>
      </c>
      <c r="H9" s="218">
        <v>63</v>
      </c>
    </row>
    <row r="10" spans="1:8" x14ac:dyDescent="0.25">
      <c r="A10" s="54">
        <v>64</v>
      </c>
      <c r="B10" s="55" t="s">
        <v>95</v>
      </c>
      <c r="C10" s="19" t="s">
        <v>11</v>
      </c>
      <c r="D10" s="13" t="s">
        <v>93</v>
      </c>
      <c r="E10" s="261">
        <v>7.43</v>
      </c>
      <c r="F10" s="262">
        <v>11.14</v>
      </c>
      <c r="G10" s="263">
        <v>10.57</v>
      </c>
      <c r="H10" s="218">
        <v>173</v>
      </c>
    </row>
    <row r="11" spans="1:8" x14ac:dyDescent="0.25">
      <c r="A11" s="40"/>
      <c r="B11" s="31" t="s">
        <v>14</v>
      </c>
      <c r="C11" s="32" t="s">
        <v>11</v>
      </c>
      <c r="D11" s="57">
        <v>40</v>
      </c>
      <c r="E11" s="219">
        <v>3.96</v>
      </c>
      <c r="F11" s="219">
        <v>0.72</v>
      </c>
      <c r="G11" s="219">
        <v>23</v>
      </c>
      <c r="H11" s="220">
        <v>111.4</v>
      </c>
    </row>
    <row r="12" spans="1:8" ht="13.8" thickBot="1" x14ac:dyDescent="0.3">
      <c r="A12" s="40">
        <v>457</v>
      </c>
      <c r="B12" s="151" t="s">
        <v>60</v>
      </c>
      <c r="C12" s="41" t="s">
        <v>11</v>
      </c>
      <c r="D12" s="64">
        <v>200</v>
      </c>
      <c r="E12" s="219">
        <v>0.2</v>
      </c>
      <c r="F12" s="219">
        <v>0.1</v>
      </c>
      <c r="G12" s="219">
        <v>9.3000000000000007</v>
      </c>
      <c r="H12" s="220">
        <v>38</v>
      </c>
    </row>
    <row r="13" spans="1:8" ht="13.5" customHeight="1" thickBot="1" x14ac:dyDescent="0.35">
      <c r="A13" s="174" t="s">
        <v>107</v>
      </c>
      <c r="B13" s="175"/>
      <c r="C13" s="175"/>
      <c r="D13" s="146">
        <v>530</v>
      </c>
      <c r="E13" s="131">
        <f>SUM(E8:E12)</f>
        <v>21.93</v>
      </c>
      <c r="F13" s="221">
        <f>SUM(F8:F12)</f>
        <v>23.240000000000002</v>
      </c>
      <c r="G13" s="221">
        <f>SUM(G8:G12)</f>
        <v>70.819999999999993</v>
      </c>
      <c r="H13" s="222">
        <f>SUM(H8:H12)</f>
        <v>577</v>
      </c>
    </row>
    <row r="14" spans="1:8" s="70" customFormat="1" x14ac:dyDescent="0.25">
      <c r="A14" s="136"/>
      <c r="B14" s="121" t="s">
        <v>98</v>
      </c>
      <c r="C14" s="122"/>
      <c r="D14" s="123"/>
      <c r="E14" s="124"/>
      <c r="F14" s="124"/>
      <c r="G14" s="124"/>
      <c r="H14" s="125"/>
    </row>
    <row r="15" spans="1:8" s="70" customFormat="1" ht="13.8" thickBot="1" x14ac:dyDescent="0.3">
      <c r="A15" s="40">
        <v>82</v>
      </c>
      <c r="B15" s="126" t="s">
        <v>114</v>
      </c>
      <c r="C15" s="127" t="s">
        <v>11</v>
      </c>
      <c r="D15" s="128">
        <v>150</v>
      </c>
      <c r="E15" s="129">
        <v>0.8</v>
      </c>
      <c r="F15" s="129">
        <v>0.8</v>
      </c>
      <c r="G15" s="129">
        <v>2</v>
      </c>
      <c r="H15" s="130">
        <v>88</v>
      </c>
    </row>
    <row r="16" spans="1:8" s="70" customFormat="1" ht="13.5" customHeight="1" thickBot="1" x14ac:dyDescent="0.35">
      <c r="A16" s="174" t="s">
        <v>101</v>
      </c>
      <c r="B16" s="175"/>
      <c r="C16" s="102"/>
      <c r="D16" s="82">
        <f>D15</f>
        <v>150</v>
      </c>
      <c r="E16" s="131">
        <f>E15</f>
        <v>0.8</v>
      </c>
      <c r="F16" s="131">
        <f t="shared" ref="F16:H16" si="0">F15</f>
        <v>0.8</v>
      </c>
      <c r="G16" s="131">
        <f t="shared" si="0"/>
        <v>2</v>
      </c>
      <c r="H16" s="131">
        <f t="shared" si="0"/>
        <v>88</v>
      </c>
    </row>
    <row r="17" spans="1:8" x14ac:dyDescent="0.25">
      <c r="A17" s="45"/>
      <c r="B17" s="35" t="s">
        <v>16</v>
      </c>
      <c r="C17" s="46"/>
      <c r="D17" s="47"/>
      <c r="E17" s="255"/>
      <c r="F17" s="255"/>
      <c r="G17" s="255"/>
      <c r="H17" s="256"/>
    </row>
    <row r="18" spans="1:8" ht="26.4" x14ac:dyDescent="0.25">
      <c r="A18" s="17">
        <v>14</v>
      </c>
      <c r="B18" s="18" t="s">
        <v>61</v>
      </c>
      <c r="C18" s="19" t="s">
        <v>11</v>
      </c>
      <c r="D18" s="16" t="s">
        <v>34</v>
      </c>
      <c r="E18" s="233">
        <v>0.7</v>
      </c>
      <c r="F18" s="233">
        <v>6.1</v>
      </c>
      <c r="G18" s="233">
        <v>1.9</v>
      </c>
      <c r="H18" s="234">
        <v>65</v>
      </c>
    </row>
    <row r="19" spans="1:8" s="70" customFormat="1" x14ac:dyDescent="0.3">
      <c r="A19" s="59" t="s">
        <v>40</v>
      </c>
      <c r="B19" s="21" t="s">
        <v>41</v>
      </c>
      <c r="C19" s="8" t="s">
        <v>11</v>
      </c>
      <c r="D19" s="28" t="s">
        <v>42</v>
      </c>
      <c r="E19" s="233">
        <v>9.75</v>
      </c>
      <c r="F19" s="233">
        <v>4.87</v>
      </c>
      <c r="G19" s="233">
        <v>16.399999999999999</v>
      </c>
      <c r="H19" s="234">
        <v>144.94999999999999</v>
      </c>
    </row>
    <row r="20" spans="1:8" x14ac:dyDescent="0.3">
      <c r="A20" s="20">
        <v>348</v>
      </c>
      <c r="B20" s="18" t="s">
        <v>113</v>
      </c>
      <c r="C20" s="61" t="s">
        <v>11</v>
      </c>
      <c r="D20" s="8">
        <v>90</v>
      </c>
      <c r="E20" s="229">
        <v>11.8</v>
      </c>
      <c r="F20" s="229">
        <v>8.5</v>
      </c>
      <c r="G20" s="229">
        <v>8.1</v>
      </c>
      <c r="H20" s="230">
        <v>155.69999999999999</v>
      </c>
    </row>
    <row r="21" spans="1:8" x14ac:dyDescent="0.3">
      <c r="A21" s="20" t="s">
        <v>67</v>
      </c>
      <c r="B21" s="18" t="s">
        <v>68</v>
      </c>
      <c r="C21" s="8" t="s">
        <v>11</v>
      </c>
      <c r="D21" s="49">
        <v>150</v>
      </c>
      <c r="E21" s="229">
        <v>5.3</v>
      </c>
      <c r="F21" s="229">
        <v>4.9000000000000004</v>
      </c>
      <c r="G21" s="229">
        <v>32.799999999999997</v>
      </c>
      <c r="H21" s="230">
        <v>197</v>
      </c>
    </row>
    <row r="22" spans="1:8" x14ac:dyDescent="0.3">
      <c r="A22" s="27">
        <v>496</v>
      </c>
      <c r="B22" s="18" t="s">
        <v>69</v>
      </c>
      <c r="C22" s="8" t="s">
        <v>11</v>
      </c>
      <c r="D22" s="28">
        <v>200</v>
      </c>
      <c r="E22" s="217">
        <v>0.7</v>
      </c>
      <c r="F22" s="217">
        <v>0.3</v>
      </c>
      <c r="G22" s="217">
        <v>18.3</v>
      </c>
      <c r="H22" s="218">
        <v>78</v>
      </c>
    </row>
    <row r="23" spans="1:8" x14ac:dyDescent="0.3">
      <c r="A23" s="27"/>
      <c r="B23" s="29" t="s">
        <v>23</v>
      </c>
      <c r="C23" s="8" t="s">
        <v>11</v>
      </c>
      <c r="D23" s="12">
        <v>80</v>
      </c>
      <c r="E23" s="217">
        <v>8.8000000000000007</v>
      </c>
      <c r="F23" s="217">
        <v>1.6</v>
      </c>
      <c r="G23" s="217">
        <v>30.66</v>
      </c>
      <c r="H23" s="218">
        <v>148.53</v>
      </c>
    </row>
    <row r="24" spans="1:8" s="70" customFormat="1" ht="13.8" thickBot="1" x14ac:dyDescent="0.3">
      <c r="A24" s="30"/>
      <c r="B24" s="31" t="s">
        <v>14</v>
      </c>
      <c r="C24" s="32" t="s">
        <v>11</v>
      </c>
      <c r="D24" s="33">
        <v>40</v>
      </c>
      <c r="E24" s="219">
        <v>3.96</v>
      </c>
      <c r="F24" s="219">
        <v>0.72</v>
      </c>
      <c r="G24" s="219">
        <v>23</v>
      </c>
      <c r="H24" s="220">
        <v>111.4</v>
      </c>
    </row>
    <row r="25" spans="1:8" ht="15.6" customHeight="1" thickBot="1" x14ac:dyDescent="0.35">
      <c r="A25" s="181" t="s">
        <v>24</v>
      </c>
      <c r="B25" s="192"/>
      <c r="C25" s="84"/>
      <c r="D25" s="149" t="s">
        <v>109</v>
      </c>
      <c r="E25" s="248">
        <f>SUM(E18:E24)</f>
        <v>41.01</v>
      </c>
      <c r="F25" s="235">
        <f>SUM(F18:F24)</f>
        <v>26.99</v>
      </c>
      <c r="G25" s="235">
        <f>SUM(G18:G24)</f>
        <v>131.16</v>
      </c>
      <c r="H25" s="236">
        <f>SUM(H18:H24)</f>
        <v>900.57999999999993</v>
      </c>
    </row>
    <row r="26" spans="1:8" x14ac:dyDescent="0.3">
      <c r="A26" s="34"/>
      <c r="B26" s="35" t="s">
        <v>25</v>
      </c>
      <c r="C26" s="35"/>
      <c r="D26" s="67"/>
      <c r="E26" s="244"/>
      <c r="F26" s="244"/>
      <c r="G26" s="244"/>
      <c r="H26" s="245"/>
    </row>
    <row r="27" spans="1:8" x14ac:dyDescent="0.3">
      <c r="A27" s="37">
        <v>501</v>
      </c>
      <c r="B27" s="31" t="s">
        <v>26</v>
      </c>
      <c r="C27" s="38" t="s">
        <v>11</v>
      </c>
      <c r="D27" s="33">
        <v>200</v>
      </c>
      <c r="E27" s="129">
        <v>1</v>
      </c>
      <c r="F27" s="129">
        <v>0.2</v>
      </c>
      <c r="G27" s="129">
        <v>20.2</v>
      </c>
      <c r="H27" s="130">
        <v>86</v>
      </c>
    </row>
    <row r="28" spans="1:8" s="70" customFormat="1" ht="13.8" thickBot="1" x14ac:dyDescent="0.35">
      <c r="A28" s="23"/>
      <c r="B28" s="152" t="s">
        <v>108</v>
      </c>
      <c r="C28" s="153" t="s">
        <v>11</v>
      </c>
      <c r="D28" s="157">
        <v>100</v>
      </c>
      <c r="E28" s="129">
        <v>7.03</v>
      </c>
      <c r="F28" s="129">
        <v>5.6</v>
      </c>
      <c r="G28" s="129">
        <v>46.09</v>
      </c>
      <c r="H28" s="130">
        <v>330</v>
      </c>
    </row>
    <row r="29" spans="1:8" ht="15.9" customHeight="1" thickBot="1" x14ac:dyDescent="0.35">
      <c r="A29" s="181" t="s">
        <v>27</v>
      </c>
      <c r="B29" s="192"/>
      <c r="C29" s="84"/>
      <c r="D29" s="147">
        <v>300</v>
      </c>
      <c r="E29" s="248">
        <f>SUM(E27:E28)</f>
        <v>8.0300000000000011</v>
      </c>
      <c r="F29" s="235">
        <f>SUM(F27:F28)</f>
        <v>5.8</v>
      </c>
      <c r="G29" s="235">
        <f>SUM(G27:G28)</f>
        <v>66.290000000000006</v>
      </c>
      <c r="H29" s="236">
        <f>SUM(H27:H28)</f>
        <v>416</v>
      </c>
    </row>
    <row r="30" spans="1:8" ht="15.9" customHeight="1" thickBot="1" x14ac:dyDescent="0.35">
      <c r="A30" s="181" t="s">
        <v>28</v>
      </c>
      <c r="B30" s="192"/>
      <c r="C30" s="114"/>
      <c r="D30" s="149">
        <f>D29+D25+D16+D13</f>
        <v>1890</v>
      </c>
      <c r="E30" s="249">
        <f t="shared" ref="E30:H30" si="1">E29+E25+E16+E13</f>
        <v>71.77</v>
      </c>
      <c r="F30" s="249">
        <f t="shared" si="1"/>
        <v>56.83</v>
      </c>
      <c r="G30" s="249">
        <f t="shared" si="1"/>
        <v>270.27</v>
      </c>
      <c r="H30" s="249">
        <f t="shared" si="1"/>
        <v>1981.58</v>
      </c>
    </row>
  </sheetData>
  <mergeCells count="12">
    <mergeCell ref="A30:B30"/>
    <mergeCell ref="A2:H2"/>
    <mergeCell ref="A4:H4"/>
    <mergeCell ref="A5:A6"/>
    <mergeCell ref="B5:B6"/>
    <mergeCell ref="D5:D6"/>
    <mergeCell ref="E5:G5"/>
    <mergeCell ref="H5:H6"/>
    <mergeCell ref="A13:C13"/>
    <mergeCell ref="A16:B16"/>
    <mergeCell ref="A25:B25"/>
    <mergeCell ref="A29:B29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1D6EB-D999-4B73-B26B-741F7711EE9C}">
  <dimension ref="A1:I40"/>
  <sheetViews>
    <sheetView tabSelected="1" topLeftCell="A13" workbookViewId="0">
      <selection activeCell="J34" sqref="J34"/>
    </sheetView>
  </sheetViews>
  <sheetFormatPr defaultColWidth="9.109375" defaultRowHeight="13.2" x14ac:dyDescent="0.3"/>
  <cols>
    <col min="1" max="1" width="9.44140625" style="1" customWidth="1"/>
    <col min="2" max="2" width="36.44140625" style="1" customWidth="1"/>
    <col min="3" max="3" width="5.88671875" style="1" customWidth="1"/>
    <col min="4" max="4" width="9.5546875" style="1" customWidth="1"/>
    <col min="5" max="5" width="9.6640625" style="1" customWidth="1"/>
    <col min="6" max="6" width="8.33203125" style="1" customWidth="1"/>
    <col min="7" max="7" width="10.6640625" style="1" customWidth="1"/>
    <col min="8" max="16384" width="9.109375" style="1"/>
  </cols>
  <sheetData>
    <row r="1" spans="1:8" x14ac:dyDescent="0.3">
      <c r="A1" s="117"/>
    </row>
    <row r="2" spans="1:8" ht="24" customHeight="1" x14ac:dyDescent="0.3">
      <c r="A2" s="206" t="s">
        <v>83</v>
      </c>
      <c r="B2" s="206"/>
      <c r="C2" s="206"/>
      <c r="D2" s="206"/>
      <c r="E2" s="206"/>
      <c r="F2" s="206"/>
      <c r="G2" s="206"/>
      <c r="H2" s="206"/>
    </row>
    <row r="3" spans="1:8" x14ac:dyDescent="0.3">
      <c r="A3" s="117"/>
    </row>
    <row r="4" spans="1:8" ht="13.8" thickBot="1" x14ac:dyDescent="0.35">
      <c r="A4" s="160" t="s">
        <v>92</v>
      </c>
      <c r="B4" s="161"/>
      <c r="C4" s="161"/>
      <c r="D4" s="161"/>
      <c r="E4" s="161"/>
      <c r="F4" s="161"/>
      <c r="G4" s="161"/>
      <c r="H4" s="161"/>
    </row>
    <row r="5" spans="1:8" x14ac:dyDescent="0.3">
      <c r="A5" s="193" t="s">
        <v>0</v>
      </c>
      <c r="B5" s="164" t="s">
        <v>1</v>
      </c>
      <c r="C5" s="2"/>
      <c r="D5" s="185" t="s">
        <v>2</v>
      </c>
      <c r="E5" s="187" t="s">
        <v>3</v>
      </c>
      <c r="F5" s="197"/>
      <c r="G5" s="198"/>
      <c r="H5" s="190" t="s">
        <v>4</v>
      </c>
    </row>
    <row r="6" spans="1:8" ht="63.15" customHeight="1" thickBot="1" x14ac:dyDescent="0.35">
      <c r="A6" s="194"/>
      <c r="B6" s="195"/>
      <c r="C6" s="118" t="s">
        <v>5</v>
      </c>
      <c r="D6" s="196"/>
      <c r="E6" s="119" t="s">
        <v>6</v>
      </c>
      <c r="F6" s="120" t="s">
        <v>7</v>
      </c>
      <c r="G6" s="120" t="s">
        <v>8</v>
      </c>
      <c r="H6" s="199"/>
    </row>
    <row r="7" spans="1:8" x14ac:dyDescent="0.3">
      <c r="A7" s="34"/>
      <c r="B7" s="35" t="s">
        <v>106</v>
      </c>
      <c r="C7" s="35"/>
      <c r="D7" s="42"/>
      <c r="E7" s="42"/>
      <c r="F7" s="42"/>
      <c r="G7" s="42"/>
      <c r="H7" s="43"/>
    </row>
    <row r="8" spans="1:8" ht="26.4" x14ac:dyDescent="0.3">
      <c r="A8" s="39">
        <v>212</v>
      </c>
      <c r="B8" s="53" t="s">
        <v>38</v>
      </c>
      <c r="C8" s="8" t="s">
        <v>11</v>
      </c>
      <c r="D8" s="12">
        <v>200</v>
      </c>
      <c r="E8" s="217">
        <v>8.42</v>
      </c>
      <c r="F8" s="217">
        <v>9.0399999999999991</v>
      </c>
      <c r="G8" s="217">
        <v>31.46</v>
      </c>
      <c r="H8" s="218">
        <v>240.8</v>
      </c>
    </row>
    <row r="9" spans="1:8" x14ac:dyDescent="0.25">
      <c r="A9" s="68">
        <v>268</v>
      </c>
      <c r="B9" s="55" t="s">
        <v>12</v>
      </c>
      <c r="C9" s="19" t="s">
        <v>11</v>
      </c>
      <c r="D9" s="12">
        <v>100</v>
      </c>
      <c r="E9" s="217">
        <v>8.6</v>
      </c>
      <c r="F9" s="217">
        <v>9.67</v>
      </c>
      <c r="G9" s="217">
        <v>2.13</v>
      </c>
      <c r="H9" s="218">
        <v>130.80000000000001</v>
      </c>
    </row>
    <row r="10" spans="1:8" s="70" customFormat="1" x14ac:dyDescent="0.25">
      <c r="A10" s="30"/>
      <c r="B10" s="31" t="s">
        <v>14</v>
      </c>
      <c r="C10" s="32" t="s">
        <v>11</v>
      </c>
      <c r="D10" s="33">
        <v>40</v>
      </c>
      <c r="E10" s="219">
        <v>3.96</v>
      </c>
      <c r="F10" s="219">
        <v>0.72</v>
      </c>
      <c r="G10" s="219">
        <v>23</v>
      </c>
      <c r="H10" s="220">
        <v>111.4</v>
      </c>
    </row>
    <row r="11" spans="1:8" ht="13.8" thickBot="1" x14ac:dyDescent="0.3">
      <c r="A11" s="30">
        <v>465</v>
      </c>
      <c r="B11" s="44" t="s">
        <v>32</v>
      </c>
      <c r="C11" s="32" t="s">
        <v>11</v>
      </c>
      <c r="D11" s="33">
        <v>200</v>
      </c>
      <c r="E11" s="129">
        <v>2.8</v>
      </c>
      <c r="F11" s="129">
        <v>2.5</v>
      </c>
      <c r="G11" s="129">
        <v>13.6</v>
      </c>
      <c r="H11" s="130">
        <v>88</v>
      </c>
    </row>
    <row r="12" spans="1:8" ht="15" customHeight="1" thickBot="1" x14ac:dyDescent="0.35">
      <c r="A12" s="174" t="s">
        <v>107</v>
      </c>
      <c r="B12" s="175"/>
      <c r="C12" s="102"/>
      <c r="D12" s="146">
        <v>540</v>
      </c>
      <c r="E12" s="131">
        <f>SUM(E8:E11)</f>
        <v>23.78</v>
      </c>
      <c r="F12" s="131">
        <f t="shared" ref="F12:H12" si="0">SUM(F8:F11)</f>
        <v>21.93</v>
      </c>
      <c r="G12" s="131">
        <f t="shared" si="0"/>
        <v>70.19</v>
      </c>
      <c r="H12" s="131">
        <f t="shared" si="0"/>
        <v>571</v>
      </c>
    </row>
    <row r="13" spans="1:8" s="70" customFormat="1" x14ac:dyDescent="0.25">
      <c r="A13" s="136"/>
      <c r="B13" s="121" t="s">
        <v>98</v>
      </c>
      <c r="C13" s="122"/>
      <c r="D13" s="123"/>
      <c r="E13" s="124"/>
      <c r="F13" s="124"/>
      <c r="G13" s="124"/>
      <c r="H13" s="125"/>
    </row>
    <row r="14" spans="1:8" s="70" customFormat="1" ht="13.8" thickBot="1" x14ac:dyDescent="0.3">
      <c r="A14" s="40">
        <v>82</v>
      </c>
      <c r="B14" s="126" t="s">
        <v>114</v>
      </c>
      <c r="C14" s="127" t="s">
        <v>11</v>
      </c>
      <c r="D14" s="128">
        <v>150</v>
      </c>
      <c r="E14" s="129">
        <v>0.8</v>
      </c>
      <c r="F14" s="129">
        <v>0.8</v>
      </c>
      <c r="G14" s="129">
        <v>2</v>
      </c>
      <c r="H14" s="130">
        <v>88</v>
      </c>
    </row>
    <row r="15" spans="1:8" s="70" customFormat="1" ht="13.5" customHeight="1" thickBot="1" x14ac:dyDescent="0.35">
      <c r="A15" s="174" t="s">
        <v>101</v>
      </c>
      <c r="B15" s="175"/>
      <c r="C15" s="102"/>
      <c r="D15" s="82">
        <f>D14</f>
        <v>150</v>
      </c>
      <c r="E15" s="131">
        <f>E14</f>
        <v>0.8</v>
      </c>
      <c r="F15" s="131">
        <f t="shared" ref="F15:H15" si="1">F14</f>
        <v>0.8</v>
      </c>
      <c r="G15" s="131">
        <f t="shared" si="1"/>
        <v>2</v>
      </c>
      <c r="H15" s="131">
        <f t="shared" si="1"/>
        <v>88</v>
      </c>
    </row>
    <row r="16" spans="1:8" x14ac:dyDescent="0.25">
      <c r="A16" s="45"/>
      <c r="B16" s="35" t="s">
        <v>16</v>
      </c>
      <c r="C16" s="46"/>
      <c r="D16" s="47"/>
      <c r="E16" s="255"/>
      <c r="F16" s="255"/>
      <c r="G16" s="255"/>
      <c r="H16" s="256"/>
    </row>
    <row r="17" spans="1:8" x14ac:dyDescent="0.25">
      <c r="A17" s="6">
        <v>316</v>
      </c>
      <c r="B17" s="48" t="s">
        <v>70</v>
      </c>
      <c r="C17" s="19" t="s">
        <v>11</v>
      </c>
      <c r="D17" s="16" t="s">
        <v>71</v>
      </c>
      <c r="E17" s="233">
        <v>7.28</v>
      </c>
      <c r="F17" s="233">
        <v>16.8</v>
      </c>
      <c r="G17" s="233">
        <v>3.76</v>
      </c>
      <c r="H17" s="234">
        <v>195.2</v>
      </c>
    </row>
    <row r="18" spans="1:8" ht="26.4" x14ac:dyDescent="0.3">
      <c r="A18" s="20" t="s">
        <v>72</v>
      </c>
      <c r="B18" s="18" t="s">
        <v>73</v>
      </c>
      <c r="C18" s="8" t="s">
        <v>11</v>
      </c>
      <c r="D18" s="69" t="s">
        <v>64</v>
      </c>
      <c r="E18" s="229">
        <v>6.13</v>
      </c>
      <c r="F18" s="229">
        <v>7.19</v>
      </c>
      <c r="G18" s="229">
        <v>7.66</v>
      </c>
      <c r="H18" s="230">
        <v>96.45</v>
      </c>
    </row>
    <row r="19" spans="1:8" x14ac:dyDescent="0.3">
      <c r="A19" s="23">
        <v>347</v>
      </c>
      <c r="B19" s="29" t="s">
        <v>74</v>
      </c>
      <c r="C19" s="8" t="s">
        <v>11</v>
      </c>
      <c r="D19" s="12">
        <v>90</v>
      </c>
      <c r="E19" s="217">
        <v>16.53</v>
      </c>
      <c r="F19" s="217">
        <v>12.49</v>
      </c>
      <c r="G19" s="217">
        <v>14.29</v>
      </c>
      <c r="H19" s="218">
        <v>236.25</v>
      </c>
    </row>
    <row r="20" spans="1:8" x14ac:dyDescent="0.3">
      <c r="A20" s="23">
        <v>377</v>
      </c>
      <c r="B20" s="52" t="s">
        <v>45</v>
      </c>
      <c r="C20" s="8" t="s">
        <v>11</v>
      </c>
      <c r="D20" s="16" t="s">
        <v>94</v>
      </c>
      <c r="E20" s="231">
        <v>3.15</v>
      </c>
      <c r="F20" s="231">
        <v>6</v>
      </c>
      <c r="G20" s="231">
        <v>9.15</v>
      </c>
      <c r="H20" s="232">
        <v>102</v>
      </c>
    </row>
    <row r="21" spans="1:8" x14ac:dyDescent="0.3">
      <c r="A21" s="27">
        <v>495</v>
      </c>
      <c r="B21" s="18" t="s">
        <v>22</v>
      </c>
      <c r="C21" s="8" t="s">
        <v>11</v>
      </c>
      <c r="D21" s="28">
        <v>200</v>
      </c>
      <c r="E21" s="233">
        <v>0.6</v>
      </c>
      <c r="F21" s="233">
        <v>0.1</v>
      </c>
      <c r="G21" s="233">
        <v>20.100000000000001</v>
      </c>
      <c r="H21" s="234">
        <v>84</v>
      </c>
    </row>
    <row r="22" spans="1:8" x14ac:dyDescent="0.3">
      <c r="A22" s="27"/>
      <c r="B22" s="29" t="s">
        <v>23</v>
      </c>
      <c r="C22" s="8" t="s">
        <v>11</v>
      </c>
      <c r="D22" s="12">
        <v>80</v>
      </c>
      <c r="E22" s="217">
        <v>8.8000000000000007</v>
      </c>
      <c r="F22" s="217">
        <v>1.6</v>
      </c>
      <c r="G22" s="217">
        <v>30.66</v>
      </c>
      <c r="H22" s="218">
        <v>148.53</v>
      </c>
    </row>
    <row r="23" spans="1:8" s="70" customFormat="1" ht="13.8" thickBot="1" x14ac:dyDescent="0.3">
      <c r="A23" s="30"/>
      <c r="B23" s="31" t="s">
        <v>14</v>
      </c>
      <c r="C23" s="32" t="s">
        <v>11</v>
      </c>
      <c r="D23" s="33">
        <v>40</v>
      </c>
      <c r="E23" s="219">
        <v>3.96</v>
      </c>
      <c r="F23" s="219">
        <v>0.72</v>
      </c>
      <c r="G23" s="219">
        <v>23</v>
      </c>
      <c r="H23" s="220">
        <v>111.4</v>
      </c>
    </row>
    <row r="24" spans="1:8" ht="15" customHeight="1" thickBot="1" x14ac:dyDescent="0.35">
      <c r="A24" s="181" t="s">
        <v>24</v>
      </c>
      <c r="B24" s="192"/>
      <c r="C24" s="84"/>
      <c r="D24" s="149" t="s">
        <v>109</v>
      </c>
      <c r="E24" s="248">
        <f>SUM(E17:E23)</f>
        <v>46.45000000000001</v>
      </c>
      <c r="F24" s="235">
        <f>SUM(F17:F23)</f>
        <v>44.900000000000006</v>
      </c>
      <c r="G24" s="235">
        <f>SUM(G17:G23)</f>
        <v>108.62</v>
      </c>
      <c r="H24" s="236">
        <f>SUM(H17:H23)</f>
        <v>973.82999999999993</v>
      </c>
    </row>
    <row r="25" spans="1:8" x14ac:dyDescent="0.3">
      <c r="A25" s="34"/>
      <c r="B25" s="35" t="s">
        <v>25</v>
      </c>
      <c r="C25" s="35"/>
      <c r="D25" s="36"/>
      <c r="E25" s="244"/>
      <c r="F25" s="244"/>
      <c r="G25" s="244"/>
      <c r="H25" s="245"/>
    </row>
    <row r="26" spans="1:8" x14ac:dyDescent="0.3">
      <c r="A26" s="37">
        <v>501</v>
      </c>
      <c r="B26" s="31" t="s">
        <v>26</v>
      </c>
      <c r="C26" s="38" t="s">
        <v>11</v>
      </c>
      <c r="D26" s="33">
        <v>200</v>
      </c>
      <c r="E26" s="129">
        <v>1</v>
      </c>
      <c r="F26" s="129">
        <v>0.2</v>
      </c>
      <c r="G26" s="129">
        <v>20.2</v>
      </c>
      <c r="H26" s="130">
        <v>86</v>
      </c>
    </row>
    <row r="27" spans="1:8" s="70" customFormat="1" ht="13.8" thickBot="1" x14ac:dyDescent="0.35">
      <c r="A27" s="23"/>
      <c r="B27" s="152" t="s">
        <v>108</v>
      </c>
      <c r="C27" s="153" t="s">
        <v>11</v>
      </c>
      <c r="D27" s="157">
        <v>100</v>
      </c>
      <c r="E27" s="129">
        <v>7.03</v>
      </c>
      <c r="F27" s="129">
        <v>5.6</v>
      </c>
      <c r="G27" s="129">
        <v>46.09</v>
      </c>
      <c r="H27" s="130">
        <v>330</v>
      </c>
    </row>
    <row r="28" spans="1:8" ht="15" customHeight="1" thickBot="1" x14ac:dyDescent="0.35">
      <c r="A28" s="181" t="s">
        <v>27</v>
      </c>
      <c r="B28" s="192"/>
      <c r="C28" s="84"/>
      <c r="D28" s="147">
        <v>300</v>
      </c>
      <c r="E28" s="248">
        <f>SUM(E26:E27)</f>
        <v>8.0300000000000011</v>
      </c>
      <c r="F28" s="235">
        <f>SUM(F26:F27)</f>
        <v>5.8</v>
      </c>
      <c r="G28" s="235">
        <f>SUM(G26:G27)</f>
        <v>66.290000000000006</v>
      </c>
      <c r="H28" s="236">
        <f>SUM(H26:H27)</f>
        <v>416</v>
      </c>
    </row>
    <row r="29" spans="1:8" ht="15.9" customHeight="1" thickBot="1" x14ac:dyDescent="0.35">
      <c r="A29" s="181" t="s">
        <v>28</v>
      </c>
      <c r="B29" s="192"/>
      <c r="C29" s="84"/>
      <c r="D29" s="149">
        <f>D28+D24+D15+D12</f>
        <v>1900</v>
      </c>
      <c r="E29" s="249">
        <f t="shared" ref="E29:H29" si="2">E28+E24+E15+E12</f>
        <v>79.06</v>
      </c>
      <c r="F29" s="249">
        <f t="shared" si="2"/>
        <v>73.430000000000007</v>
      </c>
      <c r="G29" s="249">
        <f t="shared" si="2"/>
        <v>247.10000000000002</v>
      </c>
      <c r="H29" s="249">
        <f t="shared" si="2"/>
        <v>2048.83</v>
      </c>
    </row>
    <row r="33" spans="1:9" x14ac:dyDescent="0.3">
      <c r="A33" s="70"/>
      <c r="B33" s="70"/>
      <c r="C33" s="70"/>
      <c r="D33" s="70"/>
      <c r="E33" s="70"/>
      <c r="F33" s="70"/>
      <c r="G33" s="70"/>
      <c r="H33" s="70"/>
      <c r="I33" s="70"/>
    </row>
    <row r="34" spans="1:9" x14ac:dyDescent="0.3">
      <c r="A34" s="70"/>
      <c r="B34" s="70"/>
      <c r="C34" s="70"/>
      <c r="D34" s="70"/>
      <c r="E34" s="70"/>
      <c r="F34" s="70"/>
      <c r="G34" s="70"/>
      <c r="H34" s="70"/>
      <c r="I34" s="70"/>
    </row>
    <row r="35" spans="1:9" x14ac:dyDescent="0.3">
      <c r="A35" s="70"/>
      <c r="B35" s="70"/>
      <c r="C35" s="70"/>
      <c r="D35" s="70"/>
      <c r="E35" s="70"/>
      <c r="F35" s="70"/>
      <c r="G35" s="70"/>
      <c r="H35" s="70"/>
      <c r="I35" s="70"/>
    </row>
    <row r="36" spans="1:9" x14ac:dyDescent="0.3">
      <c r="A36" s="212"/>
      <c r="B36" s="212"/>
      <c r="C36" s="212"/>
      <c r="D36" s="212"/>
      <c r="E36" s="70"/>
      <c r="F36" s="70"/>
      <c r="G36" s="70"/>
      <c r="H36" s="70"/>
      <c r="I36" s="70"/>
    </row>
    <row r="37" spans="1:9" x14ac:dyDescent="0.3">
      <c r="A37" s="70"/>
      <c r="B37" s="70"/>
      <c r="C37" s="70"/>
      <c r="D37" s="70"/>
      <c r="E37" s="70"/>
      <c r="F37" s="70"/>
      <c r="G37" s="70"/>
      <c r="H37" s="70"/>
      <c r="I37" s="70"/>
    </row>
    <row r="38" spans="1:9" x14ac:dyDescent="0.3">
      <c r="A38" s="70"/>
      <c r="B38" s="70"/>
      <c r="C38" s="70"/>
      <c r="D38" s="70"/>
      <c r="E38" s="70"/>
      <c r="F38" s="70"/>
      <c r="G38" s="70"/>
      <c r="H38" s="70"/>
      <c r="I38" s="70"/>
    </row>
    <row r="39" spans="1:9" x14ac:dyDescent="0.3">
      <c r="A39" s="70"/>
      <c r="B39" s="70"/>
      <c r="C39" s="70"/>
      <c r="D39" s="70"/>
      <c r="E39" s="70"/>
      <c r="F39" s="70"/>
      <c r="G39" s="70"/>
      <c r="H39" s="70"/>
      <c r="I39" s="70"/>
    </row>
    <row r="40" spans="1:9" x14ac:dyDescent="0.3">
      <c r="A40" s="70"/>
      <c r="B40" s="70"/>
      <c r="C40" s="70"/>
      <c r="D40" s="70"/>
      <c r="E40" s="70"/>
      <c r="F40" s="70"/>
      <c r="G40" s="70"/>
      <c r="H40" s="70"/>
      <c r="I40" s="70"/>
    </row>
  </sheetData>
  <mergeCells count="13">
    <mergeCell ref="A36:D36"/>
    <mergeCell ref="A15:B15"/>
    <mergeCell ref="A12:B12"/>
    <mergeCell ref="A24:B24"/>
    <mergeCell ref="A28:B28"/>
    <mergeCell ref="A29:B29"/>
    <mergeCell ref="A2:H2"/>
    <mergeCell ref="A4:H4"/>
    <mergeCell ref="A5:A6"/>
    <mergeCell ref="B5:B6"/>
    <mergeCell ref="D5:D6"/>
    <mergeCell ref="E5:G5"/>
    <mergeCell ref="H5:H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Соломатина Оксана Александровна</dc:creator>
  <cp:lastModifiedBy>Гордеева Людмила Валерьевна</cp:lastModifiedBy>
  <cp:lastPrinted>2024-06-05T15:32:32Z</cp:lastPrinted>
  <dcterms:created xsi:type="dcterms:W3CDTF">2015-06-05T18:19:34Z</dcterms:created>
  <dcterms:modified xsi:type="dcterms:W3CDTF">2025-05-20T14:17:05Z</dcterms:modified>
</cp:coreProperties>
</file>